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lodot\Desktop\"/>
    </mc:Choice>
  </mc:AlternateContent>
  <xr:revisionPtr revIDLastSave="0" documentId="8_{F46A8F8D-A077-4973-AB76-F6C044D59043}" xr6:coauthVersionLast="47" xr6:coauthVersionMax="47" xr10:uidLastSave="{00000000-0000-0000-0000-000000000000}"/>
  <bookViews>
    <workbookView xWindow="-28920" yWindow="-1425" windowWidth="29040" windowHeight="15840" tabRatio="888" firstSheet="10" activeTab="10" xr2:uid="{00000000-000D-0000-FFFF-FFFF00000000}"/>
  </bookViews>
  <sheets>
    <sheet name="Suvestinė" sheetId="9" r:id="rId1"/>
    <sheet name="Suvestinė SB" sheetId="8" r:id="rId2"/>
    <sheet name="Forma Nr. 2 SB 5123" sheetId="2" r:id="rId3"/>
    <sheet name="Forma Nr. 2 SB 51228" sheetId="7" r:id="rId4"/>
    <sheet name="Forma Nr. 2  SB 91117" sheetId="3" r:id="rId5"/>
    <sheet name="Suvestinė VBD" sheetId="6" r:id="rId6"/>
    <sheet name="Forma Nr 2 VBD 5123" sheetId="4" r:id="rId7"/>
    <sheet name="Forma Nr. 2 VBD 5123 tiksl. dot" sheetId="5" r:id="rId8"/>
    <sheet name="Forma Nr. 2 S 5123" sheetId="1" r:id="rId9"/>
    <sheet name="9 priedas" sheetId="11" r:id="rId10"/>
    <sheet name="Pažyma prie 9 priedo" sheetId="12" r:id="rId11"/>
    <sheet name="Pažyma apie pajamas" sheetId="13" r:id="rId12"/>
    <sheet name="Forma S 7" sheetId="14" r:id="rId13"/>
    <sheet name="Pažyma dėl sukauptų FSpagal sal" sheetId="15" r:id="rId14"/>
    <sheet name="Pažyma dėl sukauptų FS" sheetId="16" r:id="rId15"/>
    <sheet name="Pažyma dėl gautų FS pagal šalt" sheetId="18" r:id="rId16"/>
    <sheet name="Pažyma dėl gautų FS" sheetId="17" r:id="rId17"/>
    <sheet name="Tikslines lesos" sheetId="19" r:id="rId18"/>
    <sheet name="Suvestinė Forma Nr. B-9" sheetId="10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8" i="10" l="1"/>
  <c r="R28" i="10"/>
  <c r="P28" i="10"/>
  <c r="O28" i="10"/>
  <c r="N28" i="10"/>
  <c r="K28" i="10"/>
  <c r="J28" i="10"/>
  <c r="I28" i="10"/>
  <c r="H28" i="10"/>
  <c r="G28" i="10"/>
  <c r="F28" i="10"/>
  <c r="E28" i="10"/>
  <c r="D28" i="10"/>
  <c r="C28" i="10"/>
  <c r="B28" i="10"/>
  <c r="S27" i="10"/>
  <c r="R27" i="10"/>
  <c r="P27" i="10"/>
  <c r="O27" i="10"/>
  <c r="N27" i="10"/>
  <c r="K27" i="10"/>
  <c r="J27" i="10"/>
  <c r="I27" i="10"/>
  <c r="H27" i="10"/>
  <c r="G27" i="10"/>
  <c r="F27" i="10"/>
  <c r="E27" i="10"/>
  <c r="D27" i="10"/>
  <c r="C27" i="10"/>
  <c r="B27" i="10"/>
  <c r="T26" i="10"/>
  <c r="M26" i="10"/>
  <c r="T25" i="10"/>
  <c r="M25" i="10"/>
  <c r="T24" i="10"/>
  <c r="M24" i="10"/>
  <c r="T23" i="10"/>
  <c r="M23" i="10"/>
  <c r="T22" i="10"/>
  <c r="M22" i="10"/>
  <c r="T21" i="10"/>
  <c r="M21" i="10"/>
  <c r="T20" i="10"/>
  <c r="M20" i="10"/>
  <c r="T19" i="10"/>
  <c r="T28" i="10" s="1"/>
  <c r="M19" i="10"/>
  <c r="M28" i="10" s="1"/>
  <c r="T18" i="10"/>
  <c r="T27" i="10" s="1"/>
  <c r="M18" i="10"/>
  <c r="M27" i="10" s="1"/>
  <c r="H26" i="17"/>
  <c r="H24" i="17"/>
  <c r="H22" i="17"/>
  <c r="H18" i="17"/>
  <c r="H22" i="18"/>
  <c r="H20" i="18"/>
  <c r="H21" i="16"/>
  <c r="H21" i="15"/>
  <c r="D20" i="19"/>
  <c r="E19" i="19"/>
  <c r="C20" i="19"/>
  <c r="B20" i="19"/>
  <c r="E18" i="19"/>
  <c r="E17" i="19"/>
  <c r="E16" i="19"/>
  <c r="E15" i="19"/>
  <c r="E20" i="19" l="1"/>
  <c r="G24" i="14" l="1"/>
  <c r="F24" i="14"/>
  <c r="E24" i="14"/>
  <c r="D24" i="14"/>
  <c r="H22" i="14"/>
  <c r="H21" i="14"/>
  <c r="L25" i="13"/>
  <c r="J25" i="13"/>
  <c r="H25" i="13"/>
  <c r="F25" i="13"/>
  <c r="E25" i="13"/>
  <c r="N24" i="13"/>
  <c r="N23" i="13"/>
  <c r="N22" i="13"/>
  <c r="N21" i="13"/>
  <c r="N20" i="13"/>
  <c r="N27" i="13" s="1"/>
  <c r="D34" i="12"/>
  <c r="C34" i="12" s="1"/>
  <c r="C45" i="12"/>
  <c r="C44" i="12"/>
  <c r="C43" i="12"/>
  <c r="C42" i="12"/>
  <c r="C41" i="12"/>
  <c r="C40" i="12"/>
  <c r="C39" i="12"/>
  <c r="C38" i="12"/>
  <c r="C37" i="12"/>
  <c r="C36" i="12"/>
  <c r="H34" i="12"/>
  <c r="G34" i="12"/>
  <c r="F34" i="12"/>
  <c r="E34" i="12"/>
  <c r="E23" i="12" s="1"/>
  <c r="C33" i="12"/>
  <c r="C32" i="12"/>
  <c r="C31" i="12"/>
  <c r="C30" i="12"/>
  <c r="C29" i="12"/>
  <c r="C28" i="12"/>
  <c r="C27" i="12"/>
  <c r="C26" i="12"/>
  <c r="C25" i="12"/>
  <c r="C24" i="12"/>
  <c r="H23" i="12"/>
  <c r="H46" i="12" s="1"/>
  <c r="G23" i="12"/>
  <c r="G46" i="12" s="1"/>
  <c r="F23" i="12"/>
  <c r="F46" i="12" s="1"/>
  <c r="C22" i="12"/>
  <c r="C21" i="12"/>
  <c r="C20" i="12"/>
  <c r="C19" i="12"/>
  <c r="K83" i="11"/>
  <c r="J83" i="11"/>
  <c r="J82" i="11" s="1"/>
  <c r="I83" i="11"/>
  <c r="I82" i="11" s="1"/>
  <c r="K82" i="11"/>
  <c r="K76" i="11"/>
  <c r="K75" i="11" s="1"/>
  <c r="J76" i="11"/>
  <c r="J75" i="11" s="1"/>
  <c r="I76" i="11"/>
  <c r="I75" i="11" s="1"/>
  <c r="K70" i="11"/>
  <c r="J70" i="11"/>
  <c r="I70" i="11"/>
  <c r="K67" i="11"/>
  <c r="J67" i="11"/>
  <c r="I67" i="11"/>
  <c r="I66" i="11" s="1"/>
  <c r="K66" i="11"/>
  <c r="J66" i="11"/>
  <c r="K59" i="11"/>
  <c r="J59" i="11"/>
  <c r="I59" i="11"/>
  <c r="K54" i="11"/>
  <c r="J54" i="11"/>
  <c r="I54" i="11"/>
  <c r="K51" i="11"/>
  <c r="J51" i="11"/>
  <c r="I51" i="11"/>
  <c r="K48" i="11"/>
  <c r="K47" i="11" s="1"/>
  <c r="J48" i="11"/>
  <c r="J47" i="11" s="1"/>
  <c r="I48" i="11"/>
  <c r="I47" i="11" s="1"/>
  <c r="K43" i="11"/>
  <c r="J43" i="11"/>
  <c r="J42" i="11" s="1"/>
  <c r="I43" i="11"/>
  <c r="K42" i="11"/>
  <c r="I42" i="11"/>
  <c r="K39" i="11"/>
  <c r="J39" i="11"/>
  <c r="I39" i="11"/>
  <c r="K37" i="11"/>
  <c r="J37" i="11"/>
  <c r="I37" i="11"/>
  <c r="K32" i="11"/>
  <c r="J32" i="11"/>
  <c r="J31" i="11" s="1"/>
  <c r="I32" i="11"/>
  <c r="K31" i="11"/>
  <c r="I31" i="11"/>
  <c r="H24" i="14" l="1"/>
  <c r="D23" i="12"/>
  <c r="D46" i="12" s="1"/>
  <c r="E46" i="12"/>
  <c r="J30" i="11"/>
  <c r="J91" i="11" s="1"/>
  <c r="K30" i="11"/>
  <c r="K91" i="11" s="1"/>
  <c r="I30" i="11"/>
  <c r="I91" i="11" s="1"/>
  <c r="C46" i="12" l="1"/>
  <c r="C23" i="12"/>
  <c r="L365" i="9" l="1"/>
  <c r="L364" i="9" s="1"/>
  <c r="K365" i="9"/>
  <c r="J365" i="9"/>
  <c r="I365" i="9"/>
  <c r="I364" i="9" s="1"/>
  <c r="K364" i="9"/>
  <c r="J364" i="9"/>
  <c r="L362" i="9"/>
  <c r="K362" i="9"/>
  <c r="K361" i="9" s="1"/>
  <c r="J362" i="9"/>
  <c r="J361" i="9" s="1"/>
  <c r="I362" i="9"/>
  <c r="I361" i="9" s="1"/>
  <c r="L361" i="9"/>
  <c r="L359" i="9"/>
  <c r="K359" i="9"/>
  <c r="K358" i="9" s="1"/>
  <c r="J359" i="9"/>
  <c r="J358" i="9" s="1"/>
  <c r="I359" i="9"/>
  <c r="L358" i="9"/>
  <c r="I358" i="9"/>
  <c r="L355" i="9"/>
  <c r="L354" i="9" s="1"/>
  <c r="K355" i="9"/>
  <c r="J355" i="9"/>
  <c r="I355" i="9"/>
  <c r="I354" i="9" s="1"/>
  <c r="K354" i="9"/>
  <c r="J354" i="9"/>
  <c r="L351" i="9"/>
  <c r="K351" i="9"/>
  <c r="K350" i="9" s="1"/>
  <c r="J351" i="9"/>
  <c r="J350" i="9" s="1"/>
  <c r="I351" i="9"/>
  <c r="I350" i="9" s="1"/>
  <c r="L350" i="9"/>
  <c r="L347" i="9"/>
  <c r="K347" i="9"/>
  <c r="J347" i="9"/>
  <c r="J346" i="9" s="1"/>
  <c r="I347" i="9"/>
  <c r="L346" i="9"/>
  <c r="K346" i="9"/>
  <c r="I346" i="9"/>
  <c r="L343" i="9"/>
  <c r="K343" i="9"/>
  <c r="J343" i="9"/>
  <c r="I343" i="9"/>
  <c r="L340" i="9"/>
  <c r="K340" i="9"/>
  <c r="J340" i="9"/>
  <c r="I340" i="9"/>
  <c r="L338" i="9"/>
  <c r="K338" i="9"/>
  <c r="K337" i="9" s="1"/>
  <c r="J338" i="9"/>
  <c r="J337" i="9" s="1"/>
  <c r="I338" i="9"/>
  <c r="I337" i="9" s="1"/>
  <c r="L337" i="9"/>
  <c r="L333" i="9"/>
  <c r="K333" i="9"/>
  <c r="K332" i="9" s="1"/>
  <c r="J333" i="9"/>
  <c r="J332" i="9" s="1"/>
  <c r="I333" i="9"/>
  <c r="I332" i="9" s="1"/>
  <c r="L332" i="9"/>
  <c r="L330" i="9"/>
  <c r="K330" i="9"/>
  <c r="J330" i="9"/>
  <c r="J329" i="9" s="1"/>
  <c r="I330" i="9"/>
  <c r="L329" i="9"/>
  <c r="K329" i="9"/>
  <c r="I329" i="9"/>
  <c r="L327" i="9"/>
  <c r="L326" i="9" s="1"/>
  <c r="K327" i="9"/>
  <c r="J327" i="9"/>
  <c r="I327" i="9"/>
  <c r="I326" i="9" s="1"/>
  <c r="K326" i="9"/>
  <c r="J326" i="9"/>
  <c r="L323" i="9"/>
  <c r="K323" i="9"/>
  <c r="K322" i="9" s="1"/>
  <c r="J323" i="9"/>
  <c r="J322" i="9" s="1"/>
  <c r="I323" i="9"/>
  <c r="I322" i="9" s="1"/>
  <c r="L322" i="9"/>
  <c r="L319" i="9"/>
  <c r="K319" i="9"/>
  <c r="J319" i="9"/>
  <c r="J318" i="9" s="1"/>
  <c r="I319" i="9"/>
  <c r="L318" i="9"/>
  <c r="K318" i="9"/>
  <c r="I318" i="9"/>
  <c r="L315" i="9"/>
  <c r="L314" i="9" s="1"/>
  <c r="K315" i="9"/>
  <c r="J315" i="9"/>
  <c r="I315" i="9"/>
  <c r="I314" i="9" s="1"/>
  <c r="K314" i="9"/>
  <c r="J314" i="9"/>
  <c r="L311" i="9"/>
  <c r="K311" i="9"/>
  <c r="J311" i="9"/>
  <c r="I311" i="9"/>
  <c r="L308" i="9"/>
  <c r="L305" i="9" s="1"/>
  <c r="K308" i="9"/>
  <c r="J308" i="9"/>
  <c r="I308" i="9"/>
  <c r="L306" i="9"/>
  <c r="K306" i="9"/>
  <c r="J306" i="9"/>
  <c r="J305" i="9" s="1"/>
  <c r="I306" i="9"/>
  <c r="K305" i="9"/>
  <c r="I305" i="9"/>
  <c r="I304" i="9" s="1"/>
  <c r="L300" i="9"/>
  <c r="K300" i="9"/>
  <c r="K299" i="9" s="1"/>
  <c r="J300" i="9"/>
  <c r="J299" i="9" s="1"/>
  <c r="I300" i="9"/>
  <c r="I299" i="9" s="1"/>
  <c r="L299" i="9"/>
  <c r="L297" i="9"/>
  <c r="K297" i="9"/>
  <c r="J297" i="9"/>
  <c r="J296" i="9" s="1"/>
  <c r="I297" i="9"/>
  <c r="L296" i="9"/>
  <c r="K296" i="9"/>
  <c r="I296" i="9"/>
  <c r="L294" i="9"/>
  <c r="L293" i="9" s="1"/>
  <c r="K294" i="9"/>
  <c r="J294" i="9"/>
  <c r="I294" i="9"/>
  <c r="I293" i="9" s="1"/>
  <c r="K293" i="9"/>
  <c r="J293" i="9"/>
  <c r="L290" i="9"/>
  <c r="K290" i="9"/>
  <c r="K289" i="9" s="1"/>
  <c r="J290" i="9"/>
  <c r="J289" i="9" s="1"/>
  <c r="I290" i="9"/>
  <c r="I289" i="9" s="1"/>
  <c r="L289" i="9"/>
  <c r="L286" i="9"/>
  <c r="K286" i="9"/>
  <c r="J286" i="9"/>
  <c r="J285" i="9" s="1"/>
  <c r="I286" i="9"/>
  <c r="L285" i="9"/>
  <c r="K285" i="9"/>
  <c r="I285" i="9"/>
  <c r="L282" i="9"/>
  <c r="L281" i="9" s="1"/>
  <c r="L271" i="9" s="1"/>
  <c r="K282" i="9"/>
  <c r="J282" i="9"/>
  <c r="I282" i="9"/>
  <c r="I281" i="9" s="1"/>
  <c r="K281" i="9"/>
  <c r="J281" i="9"/>
  <c r="L278" i="9"/>
  <c r="K278" i="9"/>
  <c r="J278" i="9"/>
  <c r="I278" i="9"/>
  <c r="L275" i="9"/>
  <c r="K275" i="9"/>
  <c r="J275" i="9"/>
  <c r="I275" i="9"/>
  <c r="L273" i="9"/>
  <c r="K273" i="9"/>
  <c r="J273" i="9"/>
  <c r="J272" i="9" s="1"/>
  <c r="J271" i="9" s="1"/>
  <c r="I273" i="9"/>
  <c r="L272" i="9"/>
  <c r="K272" i="9"/>
  <c r="K271" i="9" s="1"/>
  <c r="I272" i="9"/>
  <c r="I271" i="9" s="1"/>
  <c r="L268" i="9"/>
  <c r="K268" i="9"/>
  <c r="J268" i="9"/>
  <c r="J267" i="9" s="1"/>
  <c r="I268" i="9"/>
  <c r="L267" i="9"/>
  <c r="K267" i="9"/>
  <c r="I267" i="9"/>
  <c r="L265" i="9"/>
  <c r="L264" i="9" s="1"/>
  <c r="K265" i="9"/>
  <c r="J265" i="9"/>
  <c r="I265" i="9"/>
  <c r="I264" i="9" s="1"/>
  <c r="K264" i="9"/>
  <c r="J264" i="9"/>
  <c r="L262" i="9"/>
  <c r="K262" i="9"/>
  <c r="K261" i="9" s="1"/>
  <c r="J262" i="9"/>
  <c r="J261" i="9" s="1"/>
  <c r="I262" i="9"/>
  <c r="I261" i="9" s="1"/>
  <c r="L261" i="9"/>
  <c r="L258" i="9"/>
  <c r="K258" i="9"/>
  <c r="J258" i="9"/>
  <c r="J257" i="9" s="1"/>
  <c r="I258" i="9"/>
  <c r="L257" i="9"/>
  <c r="K257" i="9"/>
  <c r="I257" i="9"/>
  <c r="L254" i="9"/>
  <c r="L253" i="9" s="1"/>
  <c r="K254" i="9"/>
  <c r="J254" i="9"/>
  <c r="I254" i="9"/>
  <c r="I253" i="9" s="1"/>
  <c r="K253" i="9"/>
  <c r="J253" i="9"/>
  <c r="L250" i="9"/>
  <c r="K250" i="9"/>
  <c r="K249" i="9" s="1"/>
  <c r="K239" i="9" s="1"/>
  <c r="K238" i="9" s="1"/>
  <c r="J250" i="9"/>
  <c r="J249" i="9" s="1"/>
  <c r="I250" i="9"/>
  <c r="I249" i="9" s="1"/>
  <c r="L249" i="9"/>
  <c r="L246" i="9"/>
  <c r="K246" i="9"/>
  <c r="J246" i="9"/>
  <c r="I246" i="9"/>
  <c r="L243" i="9"/>
  <c r="K243" i="9"/>
  <c r="J243" i="9"/>
  <c r="I243" i="9"/>
  <c r="L241" i="9"/>
  <c r="L240" i="9" s="1"/>
  <c r="L239" i="9" s="1"/>
  <c r="L238" i="9" s="1"/>
  <c r="K241" i="9"/>
  <c r="J241" i="9"/>
  <c r="I241" i="9"/>
  <c r="I240" i="9" s="1"/>
  <c r="I239" i="9" s="1"/>
  <c r="I238" i="9" s="1"/>
  <c r="K240" i="9"/>
  <c r="J240" i="9"/>
  <c r="L234" i="9"/>
  <c r="K234" i="9"/>
  <c r="K233" i="9" s="1"/>
  <c r="K232" i="9" s="1"/>
  <c r="J234" i="9"/>
  <c r="J233" i="9" s="1"/>
  <c r="J232" i="9" s="1"/>
  <c r="I234" i="9"/>
  <c r="L233" i="9"/>
  <c r="I233" i="9"/>
  <c r="I232" i="9" s="1"/>
  <c r="L232" i="9"/>
  <c r="L230" i="9"/>
  <c r="K230" i="9"/>
  <c r="K229" i="9" s="1"/>
  <c r="K228" i="9" s="1"/>
  <c r="J230" i="9"/>
  <c r="J229" i="9" s="1"/>
  <c r="J228" i="9" s="1"/>
  <c r="I230" i="9"/>
  <c r="L229" i="9"/>
  <c r="I229" i="9"/>
  <c r="I228" i="9" s="1"/>
  <c r="L228" i="9"/>
  <c r="L221" i="9"/>
  <c r="K221" i="9"/>
  <c r="K220" i="9" s="1"/>
  <c r="J221" i="9"/>
  <c r="J220" i="9" s="1"/>
  <c r="I221" i="9"/>
  <c r="L220" i="9"/>
  <c r="I220" i="9"/>
  <c r="L218" i="9"/>
  <c r="L217" i="9" s="1"/>
  <c r="L216" i="9" s="1"/>
  <c r="K218" i="9"/>
  <c r="J218" i="9"/>
  <c r="I218" i="9"/>
  <c r="I217" i="9" s="1"/>
  <c r="I216" i="9" s="1"/>
  <c r="K217" i="9"/>
  <c r="K216" i="9" s="1"/>
  <c r="J217" i="9"/>
  <c r="L211" i="9"/>
  <c r="L210" i="9" s="1"/>
  <c r="L209" i="9" s="1"/>
  <c r="K211" i="9"/>
  <c r="J211" i="9"/>
  <c r="I211" i="9"/>
  <c r="I210" i="9" s="1"/>
  <c r="I209" i="9" s="1"/>
  <c r="K210" i="9"/>
  <c r="K209" i="9" s="1"/>
  <c r="J210" i="9"/>
  <c r="J209" i="9" s="1"/>
  <c r="L207" i="9"/>
  <c r="L206" i="9" s="1"/>
  <c r="K207" i="9"/>
  <c r="J207" i="9"/>
  <c r="I207" i="9"/>
  <c r="I206" i="9" s="1"/>
  <c r="K206" i="9"/>
  <c r="J206" i="9"/>
  <c r="L202" i="9"/>
  <c r="K202" i="9"/>
  <c r="K201" i="9" s="1"/>
  <c r="J202" i="9"/>
  <c r="J201" i="9" s="1"/>
  <c r="I202" i="9"/>
  <c r="I201" i="9" s="1"/>
  <c r="L201" i="9"/>
  <c r="L196" i="9"/>
  <c r="K196" i="9"/>
  <c r="K195" i="9" s="1"/>
  <c r="J196" i="9"/>
  <c r="J195" i="9" s="1"/>
  <c r="I196" i="9"/>
  <c r="L195" i="9"/>
  <c r="I195" i="9"/>
  <c r="L191" i="9"/>
  <c r="L190" i="9" s="1"/>
  <c r="K191" i="9"/>
  <c r="J191" i="9"/>
  <c r="I191" i="9"/>
  <c r="I190" i="9" s="1"/>
  <c r="K190" i="9"/>
  <c r="J190" i="9"/>
  <c r="L188" i="9"/>
  <c r="K188" i="9"/>
  <c r="K187" i="9" s="1"/>
  <c r="K186" i="9" s="1"/>
  <c r="J188" i="9"/>
  <c r="J187" i="9" s="1"/>
  <c r="J186" i="9" s="1"/>
  <c r="I188" i="9"/>
  <c r="I187" i="9" s="1"/>
  <c r="L187" i="9"/>
  <c r="L186" i="9" s="1"/>
  <c r="L185" i="9" s="1"/>
  <c r="L180" i="9"/>
  <c r="K180" i="9"/>
  <c r="K179" i="9" s="1"/>
  <c r="J180" i="9"/>
  <c r="J179" i="9" s="1"/>
  <c r="I180" i="9"/>
  <c r="L179" i="9"/>
  <c r="I179" i="9"/>
  <c r="L175" i="9"/>
  <c r="L174" i="9" s="1"/>
  <c r="L173" i="9" s="1"/>
  <c r="K175" i="9"/>
  <c r="J175" i="9"/>
  <c r="I175" i="9"/>
  <c r="I174" i="9" s="1"/>
  <c r="I173" i="9" s="1"/>
  <c r="K174" i="9"/>
  <c r="J174" i="9"/>
  <c r="J173" i="9" s="1"/>
  <c r="L171" i="9"/>
  <c r="L170" i="9" s="1"/>
  <c r="L169" i="9" s="1"/>
  <c r="K171" i="9"/>
  <c r="J171" i="9"/>
  <c r="I171" i="9"/>
  <c r="I170" i="9" s="1"/>
  <c r="I169" i="9" s="1"/>
  <c r="K170" i="9"/>
  <c r="K169" i="9" s="1"/>
  <c r="J170" i="9"/>
  <c r="J169" i="9" s="1"/>
  <c r="J168" i="9" s="1"/>
  <c r="L166" i="9"/>
  <c r="K166" i="9"/>
  <c r="K165" i="9" s="1"/>
  <c r="J166" i="9"/>
  <c r="J165" i="9" s="1"/>
  <c r="I166" i="9"/>
  <c r="L165" i="9"/>
  <c r="I165" i="9"/>
  <c r="L161" i="9"/>
  <c r="L160" i="9" s="1"/>
  <c r="L159" i="9" s="1"/>
  <c r="L158" i="9" s="1"/>
  <c r="K161" i="9"/>
  <c r="J161" i="9"/>
  <c r="I161" i="9"/>
  <c r="I160" i="9" s="1"/>
  <c r="I159" i="9" s="1"/>
  <c r="I158" i="9" s="1"/>
  <c r="K160" i="9"/>
  <c r="K159" i="9" s="1"/>
  <c r="K158" i="9" s="1"/>
  <c r="J160" i="9"/>
  <c r="J159" i="9" s="1"/>
  <c r="J158" i="9" s="1"/>
  <c r="L155" i="9"/>
  <c r="K155" i="9"/>
  <c r="K154" i="9" s="1"/>
  <c r="K153" i="9" s="1"/>
  <c r="J155" i="9"/>
  <c r="J154" i="9" s="1"/>
  <c r="J153" i="9" s="1"/>
  <c r="I155" i="9"/>
  <c r="L154" i="9"/>
  <c r="I154" i="9"/>
  <c r="I153" i="9" s="1"/>
  <c r="L153" i="9"/>
  <c r="L151" i="9"/>
  <c r="K151" i="9"/>
  <c r="K150" i="9" s="1"/>
  <c r="J151" i="9"/>
  <c r="J150" i="9" s="1"/>
  <c r="I151" i="9"/>
  <c r="L150" i="9"/>
  <c r="I150" i="9"/>
  <c r="L147" i="9"/>
  <c r="L146" i="9" s="1"/>
  <c r="L145" i="9" s="1"/>
  <c r="K147" i="9"/>
  <c r="J147" i="9"/>
  <c r="I147" i="9"/>
  <c r="I146" i="9" s="1"/>
  <c r="I145" i="9" s="1"/>
  <c r="K146" i="9"/>
  <c r="K145" i="9" s="1"/>
  <c r="J146" i="9"/>
  <c r="J145" i="9" s="1"/>
  <c r="L142" i="9"/>
  <c r="L141" i="9" s="1"/>
  <c r="L140" i="9" s="1"/>
  <c r="L139" i="9" s="1"/>
  <c r="K142" i="9"/>
  <c r="J142" i="9"/>
  <c r="I142" i="9"/>
  <c r="I141" i="9" s="1"/>
  <c r="I140" i="9" s="1"/>
  <c r="I139" i="9" s="1"/>
  <c r="K141" i="9"/>
  <c r="K140" i="9" s="1"/>
  <c r="K139" i="9" s="1"/>
  <c r="J141" i="9"/>
  <c r="J140" i="9" s="1"/>
  <c r="J139" i="9" s="1"/>
  <c r="L137" i="9"/>
  <c r="K137" i="9"/>
  <c r="K136" i="9" s="1"/>
  <c r="K135" i="9" s="1"/>
  <c r="J137" i="9"/>
  <c r="J136" i="9" s="1"/>
  <c r="J135" i="9" s="1"/>
  <c r="I137" i="9"/>
  <c r="L136" i="9"/>
  <c r="I136" i="9"/>
  <c r="I135" i="9" s="1"/>
  <c r="L135" i="9"/>
  <c r="L133" i="9"/>
  <c r="K133" i="9"/>
  <c r="K132" i="9" s="1"/>
  <c r="K131" i="9" s="1"/>
  <c r="J133" i="9"/>
  <c r="J132" i="9" s="1"/>
  <c r="J131" i="9" s="1"/>
  <c r="I133" i="9"/>
  <c r="L132" i="9"/>
  <c r="I132" i="9"/>
  <c r="I131" i="9" s="1"/>
  <c r="L131" i="9"/>
  <c r="L129" i="9"/>
  <c r="K129" i="9"/>
  <c r="K128" i="9" s="1"/>
  <c r="K127" i="9" s="1"/>
  <c r="J129" i="9"/>
  <c r="J128" i="9" s="1"/>
  <c r="J127" i="9" s="1"/>
  <c r="I129" i="9"/>
  <c r="L128" i="9"/>
  <c r="I128" i="9"/>
  <c r="I127" i="9" s="1"/>
  <c r="L127" i="9"/>
  <c r="L125" i="9"/>
  <c r="K125" i="9"/>
  <c r="K124" i="9" s="1"/>
  <c r="K123" i="9" s="1"/>
  <c r="J125" i="9"/>
  <c r="J124" i="9" s="1"/>
  <c r="J123" i="9" s="1"/>
  <c r="I125" i="9"/>
  <c r="L124" i="9"/>
  <c r="I124" i="9"/>
  <c r="I123" i="9" s="1"/>
  <c r="L123" i="9"/>
  <c r="L121" i="9"/>
  <c r="K121" i="9"/>
  <c r="K120" i="9" s="1"/>
  <c r="K119" i="9" s="1"/>
  <c r="J121" i="9"/>
  <c r="J120" i="9" s="1"/>
  <c r="J119" i="9" s="1"/>
  <c r="I121" i="9"/>
  <c r="L120" i="9"/>
  <c r="I120" i="9"/>
  <c r="I119" i="9" s="1"/>
  <c r="L119" i="9"/>
  <c r="L116" i="9"/>
  <c r="K116" i="9"/>
  <c r="K115" i="9" s="1"/>
  <c r="K114" i="9" s="1"/>
  <c r="J116" i="9"/>
  <c r="J115" i="9" s="1"/>
  <c r="J114" i="9" s="1"/>
  <c r="I116" i="9"/>
  <c r="L115" i="9"/>
  <c r="I115" i="9"/>
  <c r="I114" i="9" s="1"/>
  <c r="L114" i="9"/>
  <c r="L113" i="9" s="1"/>
  <c r="L110" i="9"/>
  <c r="K110" i="9"/>
  <c r="K109" i="9" s="1"/>
  <c r="J110" i="9"/>
  <c r="J109" i="9" s="1"/>
  <c r="I110" i="9"/>
  <c r="I109" i="9" s="1"/>
  <c r="L109" i="9"/>
  <c r="L106" i="9"/>
  <c r="K106" i="9"/>
  <c r="K105" i="9" s="1"/>
  <c r="J106" i="9"/>
  <c r="J105" i="9" s="1"/>
  <c r="J104" i="9" s="1"/>
  <c r="I106" i="9"/>
  <c r="L105" i="9"/>
  <c r="I105" i="9"/>
  <c r="L104" i="9"/>
  <c r="L101" i="9"/>
  <c r="K101" i="9"/>
  <c r="K100" i="9" s="1"/>
  <c r="K99" i="9" s="1"/>
  <c r="J101" i="9"/>
  <c r="J100" i="9" s="1"/>
  <c r="J99" i="9" s="1"/>
  <c r="I101" i="9"/>
  <c r="L100" i="9"/>
  <c r="I100" i="9"/>
  <c r="I99" i="9" s="1"/>
  <c r="L99" i="9"/>
  <c r="L96" i="9"/>
  <c r="K96" i="9"/>
  <c r="K95" i="9" s="1"/>
  <c r="K94" i="9" s="1"/>
  <c r="J96" i="9"/>
  <c r="J95" i="9" s="1"/>
  <c r="J94" i="9" s="1"/>
  <c r="I96" i="9"/>
  <c r="L95" i="9"/>
  <c r="I95" i="9"/>
  <c r="I94" i="9" s="1"/>
  <c r="L94" i="9"/>
  <c r="L93" i="9" s="1"/>
  <c r="L89" i="9"/>
  <c r="K89" i="9"/>
  <c r="K88" i="9" s="1"/>
  <c r="K87" i="9" s="1"/>
  <c r="K86" i="9" s="1"/>
  <c r="J89" i="9"/>
  <c r="J88" i="9" s="1"/>
  <c r="J87" i="9" s="1"/>
  <c r="J86" i="9" s="1"/>
  <c r="I89" i="9"/>
  <c r="I88" i="9" s="1"/>
  <c r="I87" i="9" s="1"/>
  <c r="I86" i="9" s="1"/>
  <c r="L88" i="9"/>
  <c r="L87" i="9" s="1"/>
  <c r="L86" i="9" s="1"/>
  <c r="L84" i="9"/>
  <c r="L83" i="9" s="1"/>
  <c r="L82" i="9" s="1"/>
  <c r="K84" i="9"/>
  <c r="J84" i="9"/>
  <c r="I84" i="9"/>
  <c r="I83" i="9" s="1"/>
  <c r="I82" i="9" s="1"/>
  <c r="K83" i="9"/>
  <c r="K82" i="9" s="1"/>
  <c r="J83" i="9"/>
  <c r="J82" i="9" s="1"/>
  <c r="L78" i="9"/>
  <c r="L77" i="9" s="1"/>
  <c r="L66" i="9" s="1"/>
  <c r="K78" i="9"/>
  <c r="J78" i="9"/>
  <c r="I78" i="9"/>
  <c r="I77" i="9" s="1"/>
  <c r="K77" i="9"/>
  <c r="J77" i="9"/>
  <c r="L73" i="9"/>
  <c r="K73" i="9"/>
  <c r="K72" i="9" s="1"/>
  <c r="J73" i="9"/>
  <c r="J72" i="9" s="1"/>
  <c r="I73" i="9"/>
  <c r="I72" i="9" s="1"/>
  <c r="L72" i="9"/>
  <c r="L68" i="9"/>
  <c r="K68" i="9"/>
  <c r="K67" i="9" s="1"/>
  <c r="J68" i="9"/>
  <c r="J67" i="9" s="1"/>
  <c r="J66" i="9" s="1"/>
  <c r="J65" i="9" s="1"/>
  <c r="I68" i="9"/>
  <c r="L67" i="9"/>
  <c r="I67" i="9"/>
  <c r="I66" i="9" s="1"/>
  <c r="I65" i="9" s="1"/>
  <c r="L49" i="9"/>
  <c r="K49" i="9"/>
  <c r="K48" i="9" s="1"/>
  <c r="K47" i="9" s="1"/>
  <c r="K46" i="9" s="1"/>
  <c r="J49" i="9"/>
  <c r="J48" i="9" s="1"/>
  <c r="J47" i="9" s="1"/>
  <c r="J46" i="9" s="1"/>
  <c r="I49" i="9"/>
  <c r="I48" i="9" s="1"/>
  <c r="I47" i="9" s="1"/>
  <c r="I46" i="9" s="1"/>
  <c r="L48" i="9"/>
  <c r="L47" i="9" s="1"/>
  <c r="L46" i="9" s="1"/>
  <c r="L44" i="9"/>
  <c r="L43" i="9" s="1"/>
  <c r="L42" i="9" s="1"/>
  <c r="K44" i="9"/>
  <c r="J44" i="9"/>
  <c r="I44" i="9"/>
  <c r="I43" i="9" s="1"/>
  <c r="I42" i="9" s="1"/>
  <c r="K43" i="9"/>
  <c r="K42" i="9" s="1"/>
  <c r="J43" i="9"/>
  <c r="J42" i="9" s="1"/>
  <c r="L40" i="9"/>
  <c r="K40" i="9"/>
  <c r="J40" i="9"/>
  <c r="I40" i="9"/>
  <c r="L38" i="9"/>
  <c r="K38" i="9"/>
  <c r="K37" i="9" s="1"/>
  <c r="K36" i="9" s="1"/>
  <c r="K35" i="9" s="1"/>
  <c r="J38" i="9"/>
  <c r="J37" i="9" s="1"/>
  <c r="J36" i="9" s="1"/>
  <c r="J35" i="9" s="1"/>
  <c r="I38" i="9"/>
  <c r="L37" i="9"/>
  <c r="I37" i="9"/>
  <c r="L36" i="9"/>
  <c r="I36" i="9"/>
  <c r="I35" i="9" s="1"/>
  <c r="I168" i="9" l="1"/>
  <c r="J304" i="9"/>
  <c r="J303" i="9" s="1"/>
  <c r="I336" i="9"/>
  <c r="I303" i="9"/>
  <c r="L336" i="9"/>
  <c r="K66" i="9"/>
  <c r="K65" i="9" s="1"/>
  <c r="L65" i="9"/>
  <c r="J336" i="9"/>
  <c r="K304" i="9"/>
  <c r="K303" i="9" s="1"/>
  <c r="L35" i="9"/>
  <c r="I93" i="9"/>
  <c r="I34" i="9" s="1"/>
  <c r="I368" i="9" s="1"/>
  <c r="J216" i="9"/>
  <c r="J185" i="9" s="1"/>
  <c r="J184" i="9" s="1"/>
  <c r="K336" i="9"/>
  <c r="L168" i="9"/>
  <c r="I104" i="9"/>
  <c r="I113" i="9"/>
  <c r="L184" i="9"/>
  <c r="J239" i="9"/>
  <c r="J238" i="9" s="1"/>
  <c r="J93" i="9"/>
  <c r="J34" i="9" s="1"/>
  <c r="K173" i="9"/>
  <c r="K168" i="9" s="1"/>
  <c r="I186" i="9"/>
  <c r="I185" i="9" s="1"/>
  <c r="I184" i="9" s="1"/>
  <c r="K93" i="9"/>
  <c r="L304" i="9"/>
  <c r="L303" i="9" s="1"/>
  <c r="J113" i="9"/>
  <c r="K185" i="9"/>
  <c r="K104" i="9"/>
  <c r="K113" i="9"/>
  <c r="J368" i="9" l="1"/>
  <c r="K34" i="9"/>
  <c r="K368" i="9" s="1"/>
  <c r="L34" i="9"/>
  <c r="L368" i="9" s="1"/>
  <c r="K184" i="9"/>
  <c r="L365" i="8" l="1"/>
  <c r="L364" i="8" s="1"/>
  <c r="K365" i="8"/>
  <c r="J365" i="8"/>
  <c r="I365" i="8"/>
  <c r="K364" i="8"/>
  <c r="J364" i="8"/>
  <c r="I364" i="8"/>
  <c r="L362" i="8"/>
  <c r="K362" i="8"/>
  <c r="K361" i="8" s="1"/>
  <c r="J362" i="8"/>
  <c r="I362" i="8"/>
  <c r="I361" i="8" s="1"/>
  <c r="L361" i="8"/>
  <c r="J361" i="8"/>
  <c r="L359" i="8"/>
  <c r="K359" i="8"/>
  <c r="K358" i="8" s="1"/>
  <c r="J359" i="8"/>
  <c r="J358" i="8" s="1"/>
  <c r="I359" i="8"/>
  <c r="I358" i="8" s="1"/>
  <c r="L358" i="8"/>
  <c r="L355" i="8"/>
  <c r="L354" i="8" s="1"/>
  <c r="K355" i="8"/>
  <c r="J355" i="8"/>
  <c r="I355" i="8"/>
  <c r="K354" i="8"/>
  <c r="J354" i="8"/>
  <c r="I354" i="8"/>
  <c r="L351" i="8"/>
  <c r="K351" i="8"/>
  <c r="K350" i="8" s="1"/>
  <c r="J351" i="8"/>
  <c r="J350" i="8" s="1"/>
  <c r="I351" i="8"/>
  <c r="I350" i="8" s="1"/>
  <c r="L350" i="8"/>
  <c r="L347" i="8"/>
  <c r="K347" i="8"/>
  <c r="K346" i="8" s="1"/>
  <c r="J347" i="8"/>
  <c r="J346" i="8" s="1"/>
  <c r="I347" i="8"/>
  <c r="L346" i="8"/>
  <c r="I346" i="8"/>
  <c r="L343" i="8"/>
  <c r="K343" i="8"/>
  <c r="J343" i="8"/>
  <c r="I343" i="8"/>
  <c r="L340" i="8"/>
  <c r="K340" i="8"/>
  <c r="J340" i="8"/>
  <c r="I340" i="8"/>
  <c r="L338" i="8"/>
  <c r="K338" i="8"/>
  <c r="K337" i="8" s="1"/>
  <c r="J338" i="8"/>
  <c r="I338" i="8"/>
  <c r="I337" i="8" s="1"/>
  <c r="L337" i="8"/>
  <c r="L336" i="8" s="1"/>
  <c r="J337" i="8"/>
  <c r="L333" i="8"/>
  <c r="K333" i="8"/>
  <c r="K332" i="8" s="1"/>
  <c r="J333" i="8"/>
  <c r="J332" i="8" s="1"/>
  <c r="I333" i="8"/>
  <c r="I332" i="8" s="1"/>
  <c r="L332" i="8"/>
  <c r="L330" i="8"/>
  <c r="K330" i="8"/>
  <c r="K329" i="8" s="1"/>
  <c r="J330" i="8"/>
  <c r="J329" i="8" s="1"/>
  <c r="I330" i="8"/>
  <c r="L329" i="8"/>
  <c r="I329" i="8"/>
  <c r="L327" i="8"/>
  <c r="L326" i="8" s="1"/>
  <c r="K327" i="8"/>
  <c r="J327" i="8"/>
  <c r="I327" i="8"/>
  <c r="K326" i="8"/>
  <c r="J326" i="8"/>
  <c r="I326" i="8"/>
  <c r="L323" i="8"/>
  <c r="K323" i="8"/>
  <c r="K322" i="8" s="1"/>
  <c r="J323" i="8"/>
  <c r="J322" i="8" s="1"/>
  <c r="I323" i="8"/>
  <c r="I322" i="8" s="1"/>
  <c r="L322" i="8"/>
  <c r="L319" i="8"/>
  <c r="K319" i="8"/>
  <c r="K318" i="8" s="1"/>
  <c r="J319" i="8"/>
  <c r="J318" i="8" s="1"/>
  <c r="I319" i="8"/>
  <c r="L318" i="8"/>
  <c r="I318" i="8"/>
  <c r="L315" i="8"/>
  <c r="L314" i="8" s="1"/>
  <c r="K315" i="8"/>
  <c r="J315" i="8"/>
  <c r="I315" i="8"/>
  <c r="K314" i="8"/>
  <c r="J314" i="8"/>
  <c r="I314" i="8"/>
  <c r="L311" i="8"/>
  <c r="K311" i="8"/>
  <c r="J311" i="8"/>
  <c r="I311" i="8"/>
  <c r="L308" i="8"/>
  <c r="L305" i="8" s="1"/>
  <c r="K308" i="8"/>
  <c r="J308" i="8"/>
  <c r="I308" i="8"/>
  <c r="L306" i="8"/>
  <c r="K306" i="8"/>
  <c r="K305" i="8" s="1"/>
  <c r="J306" i="8"/>
  <c r="J305" i="8" s="1"/>
  <c r="I306" i="8"/>
  <c r="I305" i="8"/>
  <c r="I304" i="8" s="1"/>
  <c r="L300" i="8"/>
  <c r="K300" i="8"/>
  <c r="K299" i="8" s="1"/>
  <c r="J300" i="8"/>
  <c r="J299" i="8" s="1"/>
  <c r="I300" i="8"/>
  <c r="I299" i="8" s="1"/>
  <c r="L299" i="8"/>
  <c r="L297" i="8"/>
  <c r="K297" i="8"/>
  <c r="K296" i="8" s="1"/>
  <c r="J297" i="8"/>
  <c r="J296" i="8" s="1"/>
  <c r="I297" i="8"/>
  <c r="L296" i="8"/>
  <c r="I296" i="8"/>
  <c r="L294" i="8"/>
  <c r="L293" i="8" s="1"/>
  <c r="K294" i="8"/>
  <c r="J294" i="8"/>
  <c r="I294" i="8"/>
  <c r="K293" i="8"/>
  <c r="J293" i="8"/>
  <c r="I293" i="8"/>
  <c r="L290" i="8"/>
  <c r="K290" i="8"/>
  <c r="K289" i="8" s="1"/>
  <c r="J290" i="8"/>
  <c r="J289" i="8" s="1"/>
  <c r="I290" i="8"/>
  <c r="I289" i="8" s="1"/>
  <c r="L289" i="8"/>
  <c r="L286" i="8"/>
  <c r="K286" i="8"/>
  <c r="K285" i="8" s="1"/>
  <c r="J286" i="8"/>
  <c r="J285" i="8" s="1"/>
  <c r="I286" i="8"/>
  <c r="L285" i="8"/>
  <c r="I285" i="8"/>
  <c r="L282" i="8"/>
  <c r="L281" i="8" s="1"/>
  <c r="K282" i="8"/>
  <c r="J282" i="8"/>
  <c r="I282" i="8"/>
  <c r="K281" i="8"/>
  <c r="J281" i="8"/>
  <c r="I281" i="8"/>
  <c r="L278" i="8"/>
  <c r="K278" i="8"/>
  <c r="J278" i="8"/>
  <c r="I278" i="8"/>
  <c r="L275" i="8"/>
  <c r="K275" i="8"/>
  <c r="J275" i="8"/>
  <c r="I275" i="8"/>
  <c r="L273" i="8"/>
  <c r="K273" i="8"/>
  <c r="K272" i="8" s="1"/>
  <c r="J273" i="8"/>
  <c r="J272" i="8" s="1"/>
  <c r="I273" i="8"/>
  <c r="L272" i="8"/>
  <c r="I272" i="8"/>
  <c r="I271" i="8" s="1"/>
  <c r="L268" i="8"/>
  <c r="K268" i="8"/>
  <c r="K267" i="8" s="1"/>
  <c r="J268" i="8"/>
  <c r="J267" i="8" s="1"/>
  <c r="I268" i="8"/>
  <c r="L267" i="8"/>
  <c r="I267" i="8"/>
  <c r="L265" i="8"/>
  <c r="L264" i="8" s="1"/>
  <c r="K265" i="8"/>
  <c r="J265" i="8"/>
  <c r="I265" i="8"/>
  <c r="K264" i="8"/>
  <c r="J264" i="8"/>
  <c r="I264" i="8"/>
  <c r="L262" i="8"/>
  <c r="K262" i="8"/>
  <c r="K261" i="8" s="1"/>
  <c r="J262" i="8"/>
  <c r="J261" i="8" s="1"/>
  <c r="I262" i="8"/>
  <c r="I261" i="8" s="1"/>
  <c r="L261" i="8"/>
  <c r="L258" i="8"/>
  <c r="K258" i="8"/>
  <c r="K257" i="8" s="1"/>
  <c r="J258" i="8"/>
  <c r="J257" i="8" s="1"/>
  <c r="I258" i="8"/>
  <c r="L257" i="8"/>
  <c r="I257" i="8"/>
  <c r="L254" i="8"/>
  <c r="L253" i="8" s="1"/>
  <c r="K254" i="8"/>
  <c r="J254" i="8"/>
  <c r="I254" i="8"/>
  <c r="K253" i="8"/>
  <c r="J253" i="8"/>
  <c r="I253" i="8"/>
  <c r="L250" i="8"/>
  <c r="K250" i="8"/>
  <c r="K249" i="8" s="1"/>
  <c r="J250" i="8"/>
  <c r="I250" i="8"/>
  <c r="I249" i="8" s="1"/>
  <c r="I239" i="8" s="1"/>
  <c r="I238" i="8" s="1"/>
  <c r="L249" i="8"/>
  <c r="J249" i="8"/>
  <c r="L246" i="8"/>
  <c r="K246" i="8"/>
  <c r="J246" i="8"/>
  <c r="I246" i="8"/>
  <c r="L243" i="8"/>
  <c r="K243" i="8"/>
  <c r="J243" i="8"/>
  <c r="I243" i="8"/>
  <c r="L241" i="8"/>
  <c r="L240" i="8" s="1"/>
  <c r="L239" i="8" s="1"/>
  <c r="K241" i="8"/>
  <c r="J241" i="8"/>
  <c r="I241" i="8"/>
  <c r="K240" i="8"/>
  <c r="J240" i="8"/>
  <c r="I240" i="8"/>
  <c r="L234" i="8"/>
  <c r="K234" i="8"/>
  <c r="K233" i="8" s="1"/>
  <c r="K232" i="8" s="1"/>
  <c r="J234" i="8"/>
  <c r="J233" i="8" s="1"/>
  <c r="J232" i="8" s="1"/>
  <c r="I234" i="8"/>
  <c r="L233" i="8"/>
  <c r="I233" i="8"/>
  <c r="I232" i="8" s="1"/>
  <c r="L232" i="8"/>
  <c r="L230" i="8"/>
  <c r="L229" i="8" s="1"/>
  <c r="L228" i="8" s="1"/>
  <c r="K230" i="8"/>
  <c r="K229" i="8" s="1"/>
  <c r="K228" i="8" s="1"/>
  <c r="J230" i="8"/>
  <c r="J229" i="8" s="1"/>
  <c r="J228" i="8" s="1"/>
  <c r="I230" i="8"/>
  <c r="I229" i="8"/>
  <c r="I228" i="8" s="1"/>
  <c r="L221" i="8"/>
  <c r="L220" i="8" s="1"/>
  <c r="K221" i="8"/>
  <c r="K220" i="8" s="1"/>
  <c r="J221" i="8"/>
  <c r="J220" i="8" s="1"/>
  <c r="I221" i="8"/>
  <c r="I220" i="8"/>
  <c r="L218" i="8"/>
  <c r="L217" i="8" s="1"/>
  <c r="L216" i="8" s="1"/>
  <c r="K218" i="8"/>
  <c r="J218" i="8"/>
  <c r="I218" i="8"/>
  <c r="K217" i="8"/>
  <c r="J217" i="8"/>
  <c r="J216" i="8" s="1"/>
  <c r="I217" i="8"/>
  <c r="I216" i="8"/>
  <c r="L211" i="8"/>
  <c r="L210" i="8" s="1"/>
  <c r="L209" i="8" s="1"/>
  <c r="K211" i="8"/>
  <c r="J211" i="8"/>
  <c r="I211" i="8"/>
  <c r="K210" i="8"/>
  <c r="K209" i="8" s="1"/>
  <c r="J210" i="8"/>
  <c r="J209" i="8" s="1"/>
  <c r="I210" i="8"/>
  <c r="I209" i="8"/>
  <c r="L207" i="8"/>
  <c r="L206" i="8" s="1"/>
  <c r="K207" i="8"/>
  <c r="J207" i="8"/>
  <c r="I207" i="8"/>
  <c r="K206" i="8"/>
  <c r="J206" i="8"/>
  <c r="I206" i="8"/>
  <c r="L202" i="8"/>
  <c r="K202" i="8"/>
  <c r="K201" i="8" s="1"/>
  <c r="J202" i="8"/>
  <c r="J201" i="8" s="1"/>
  <c r="I202" i="8"/>
  <c r="I201" i="8" s="1"/>
  <c r="L201" i="8"/>
  <c r="L196" i="8"/>
  <c r="L195" i="8" s="1"/>
  <c r="K196" i="8"/>
  <c r="K195" i="8" s="1"/>
  <c r="J196" i="8"/>
  <c r="J195" i="8" s="1"/>
  <c r="I196" i="8"/>
  <c r="I195" i="8"/>
  <c r="L191" i="8"/>
  <c r="L190" i="8" s="1"/>
  <c r="K191" i="8"/>
  <c r="J191" i="8"/>
  <c r="I191" i="8"/>
  <c r="K190" i="8"/>
  <c r="J190" i="8"/>
  <c r="I190" i="8"/>
  <c r="L188" i="8"/>
  <c r="K188" i="8"/>
  <c r="K187" i="8" s="1"/>
  <c r="J188" i="8"/>
  <c r="J187" i="8" s="1"/>
  <c r="I188" i="8"/>
  <c r="I187" i="8" s="1"/>
  <c r="L187" i="8"/>
  <c r="L186" i="8" s="1"/>
  <c r="L180" i="8"/>
  <c r="L179" i="8" s="1"/>
  <c r="K180" i="8"/>
  <c r="K179" i="8" s="1"/>
  <c r="J180" i="8"/>
  <c r="J179" i="8" s="1"/>
  <c r="I180" i="8"/>
  <c r="I179" i="8" s="1"/>
  <c r="L175" i="8"/>
  <c r="L174" i="8" s="1"/>
  <c r="L173" i="8" s="1"/>
  <c r="K175" i="8"/>
  <c r="J175" i="8"/>
  <c r="I175" i="8"/>
  <c r="K174" i="8"/>
  <c r="J174" i="8"/>
  <c r="I174" i="8"/>
  <c r="L171" i="8"/>
  <c r="L170" i="8" s="1"/>
  <c r="L169" i="8" s="1"/>
  <c r="K171" i="8"/>
  <c r="J171" i="8"/>
  <c r="I171" i="8"/>
  <c r="K170" i="8"/>
  <c r="K169" i="8" s="1"/>
  <c r="J170" i="8"/>
  <c r="J169" i="8" s="1"/>
  <c r="I170" i="8"/>
  <c r="I169" i="8" s="1"/>
  <c r="L166" i="8"/>
  <c r="L165" i="8" s="1"/>
  <c r="K166" i="8"/>
  <c r="K165" i="8" s="1"/>
  <c r="J166" i="8"/>
  <c r="J165" i="8" s="1"/>
  <c r="I166" i="8"/>
  <c r="I165" i="8" s="1"/>
  <c r="L161" i="8"/>
  <c r="L160" i="8" s="1"/>
  <c r="L159" i="8" s="1"/>
  <c r="L158" i="8" s="1"/>
  <c r="K161" i="8"/>
  <c r="J161" i="8"/>
  <c r="I161" i="8"/>
  <c r="I160" i="8" s="1"/>
  <c r="I159" i="8" s="1"/>
  <c r="I158" i="8" s="1"/>
  <c r="K160" i="8"/>
  <c r="K159" i="8" s="1"/>
  <c r="K158" i="8" s="1"/>
  <c r="J160" i="8"/>
  <c r="J159" i="8" s="1"/>
  <c r="J158" i="8" s="1"/>
  <c r="L155" i="8"/>
  <c r="L154" i="8" s="1"/>
  <c r="L153" i="8" s="1"/>
  <c r="K155" i="8"/>
  <c r="K154" i="8" s="1"/>
  <c r="K153" i="8" s="1"/>
  <c r="J155" i="8"/>
  <c r="J154" i="8" s="1"/>
  <c r="J153" i="8" s="1"/>
  <c r="I155" i="8"/>
  <c r="I154" i="8" s="1"/>
  <c r="I153" i="8" s="1"/>
  <c r="L151" i="8"/>
  <c r="L150" i="8" s="1"/>
  <c r="K151" i="8"/>
  <c r="K150" i="8" s="1"/>
  <c r="J151" i="8"/>
  <c r="J150" i="8" s="1"/>
  <c r="I151" i="8"/>
  <c r="I150" i="8" s="1"/>
  <c r="L147" i="8"/>
  <c r="L146" i="8" s="1"/>
  <c r="L145" i="8" s="1"/>
  <c r="K147" i="8"/>
  <c r="J147" i="8"/>
  <c r="I147" i="8"/>
  <c r="K146" i="8"/>
  <c r="K145" i="8" s="1"/>
  <c r="J146" i="8"/>
  <c r="J145" i="8" s="1"/>
  <c r="I146" i="8"/>
  <c r="I145" i="8" s="1"/>
  <c r="L142" i="8"/>
  <c r="L141" i="8" s="1"/>
  <c r="L140" i="8" s="1"/>
  <c r="K142" i="8"/>
  <c r="J142" i="8"/>
  <c r="I142" i="8"/>
  <c r="K141" i="8"/>
  <c r="K140" i="8" s="1"/>
  <c r="J141" i="8"/>
  <c r="J140" i="8" s="1"/>
  <c r="I141" i="8"/>
  <c r="I140" i="8" s="1"/>
  <c r="I139" i="8" s="1"/>
  <c r="L137" i="8"/>
  <c r="L136" i="8" s="1"/>
  <c r="L135" i="8" s="1"/>
  <c r="K137" i="8"/>
  <c r="K136" i="8" s="1"/>
  <c r="K135" i="8" s="1"/>
  <c r="J137" i="8"/>
  <c r="J136" i="8" s="1"/>
  <c r="J135" i="8" s="1"/>
  <c r="I137" i="8"/>
  <c r="I136" i="8" s="1"/>
  <c r="I135" i="8" s="1"/>
  <c r="L133" i="8"/>
  <c r="L132" i="8" s="1"/>
  <c r="L131" i="8" s="1"/>
  <c r="K133" i="8"/>
  <c r="K132" i="8" s="1"/>
  <c r="K131" i="8" s="1"/>
  <c r="J133" i="8"/>
  <c r="J132" i="8" s="1"/>
  <c r="J131" i="8" s="1"/>
  <c r="I133" i="8"/>
  <c r="I132" i="8" s="1"/>
  <c r="I131" i="8" s="1"/>
  <c r="L129" i="8"/>
  <c r="L128" i="8" s="1"/>
  <c r="L127" i="8" s="1"/>
  <c r="K129" i="8"/>
  <c r="K128" i="8" s="1"/>
  <c r="K127" i="8" s="1"/>
  <c r="J129" i="8"/>
  <c r="J128" i="8" s="1"/>
  <c r="J127" i="8" s="1"/>
  <c r="I129" i="8"/>
  <c r="I128" i="8" s="1"/>
  <c r="I127" i="8" s="1"/>
  <c r="L125" i="8"/>
  <c r="L124" i="8" s="1"/>
  <c r="L123" i="8" s="1"/>
  <c r="K125" i="8"/>
  <c r="K124" i="8" s="1"/>
  <c r="K123" i="8" s="1"/>
  <c r="J125" i="8"/>
  <c r="J124" i="8" s="1"/>
  <c r="J123" i="8" s="1"/>
  <c r="I125" i="8"/>
  <c r="I124" i="8" s="1"/>
  <c r="I123" i="8" s="1"/>
  <c r="L121" i="8"/>
  <c r="L120" i="8" s="1"/>
  <c r="L119" i="8" s="1"/>
  <c r="K121" i="8"/>
  <c r="K120" i="8" s="1"/>
  <c r="K119" i="8" s="1"/>
  <c r="J121" i="8"/>
  <c r="J120" i="8" s="1"/>
  <c r="J119" i="8" s="1"/>
  <c r="I121" i="8"/>
  <c r="I120" i="8" s="1"/>
  <c r="I119" i="8" s="1"/>
  <c r="L116" i="8"/>
  <c r="L115" i="8" s="1"/>
  <c r="L114" i="8" s="1"/>
  <c r="K116" i="8"/>
  <c r="K115" i="8" s="1"/>
  <c r="K114" i="8" s="1"/>
  <c r="J116" i="8"/>
  <c r="J115" i="8" s="1"/>
  <c r="J114" i="8" s="1"/>
  <c r="I116" i="8"/>
  <c r="I115" i="8" s="1"/>
  <c r="I114" i="8" s="1"/>
  <c r="L110" i="8"/>
  <c r="K110" i="8"/>
  <c r="K109" i="8" s="1"/>
  <c r="J110" i="8"/>
  <c r="I110" i="8"/>
  <c r="I109" i="8" s="1"/>
  <c r="L109" i="8"/>
  <c r="J109" i="8"/>
  <c r="L106" i="8"/>
  <c r="L105" i="8" s="1"/>
  <c r="L104" i="8" s="1"/>
  <c r="K106" i="8"/>
  <c r="K105" i="8" s="1"/>
  <c r="J106" i="8"/>
  <c r="J105" i="8" s="1"/>
  <c r="J104" i="8" s="1"/>
  <c r="I106" i="8"/>
  <c r="I105" i="8" s="1"/>
  <c r="L101" i="8"/>
  <c r="L100" i="8" s="1"/>
  <c r="L99" i="8" s="1"/>
  <c r="K101" i="8"/>
  <c r="K100" i="8" s="1"/>
  <c r="K99" i="8" s="1"/>
  <c r="J101" i="8"/>
  <c r="J100" i="8" s="1"/>
  <c r="J99" i="8" s="1"/>
  <c r="I101" i="8"/>
  <c r="I100" i="8" s="1"/>
  <c r="I99" i="8" s="1"/>
  <c r="L96" i="8"/>
  <c r="L95" i="8" s="1"/>
  <c r="L94" i="8" s="1"/>
  <c r="L93" i="8" s="1"/>
  <c r="K96" i="8"/>
  <c r="K95" i="8" s="1"/>
  <c r="K94" i="8" s="1"/>
  <c r="J96" i="8"/>
  <c r="J95" i="8" s="1"/>
  <c r="J94" i="8" s="1"/>
  <c r="I96" i="8"/>
  <c r="I95" i="8" s="1"/>
  <c r="I94" i="8" s="1"/>
  <c r="L89" i="8"/>
  <c r="K89" i="8"/>
  <c r="K88" i="8" s="1"/>
  <c r="K87" i="8" s="1"/>
  <c r="K86" i="8" s="1"/>
  <c r="J89" i="8"/>
  <c r="J88" i="8" s="1"/>
  <c r="J87" i="8" s="1"/>
  <c r="J86" i="8" s="1"/>
  <c r="I89" i="8"/>
  <c r="I88" i="8" s="1"/>
  <c r="I87" i="8" s="1"/>
  <c r="I86" i="8" s="1"/>
  <c r="L88" i="8"/>
  <c r="L87" i="8" s="1"/>
  <c r="L86" i="8" s="1"/>
  <c r="L84" i="8"/>
  <c r="L83" i="8" s="1"/>
  <c r="L82" i="8" s="1"/>
  <c r="K84" i="8"/>
  <c r="J84" i="8"/>
  <c r="I84" i="8"/>
  <c r="K83" i="8"/>
  <c r="K82" i="8" s="1"/>
  <c r="J83" i="8"/>
  <c r="J82" i="8" s="1"/>
  <c r="I83" i="8"/>
  <c r="I82" i="8" s="1"/>
  <c r="L78" i="8"/>
  <c r="L77" i="8" s="1"/>
  <c r="K78" i="8"/>
  <c r="J78" i="8"/>
  <c r="I78" i="8"/>
  <c r="K77" i="8"/>
  <c r="J77" i="8"/>
  <c r="I77" i="8"/>
  <c r="L73" i="8"/>
  <c r="K73" i="8"/>
  <c r="K72" i="8" s="1"/>
  <c r="J73" i="8"/>
  <c r="I73" i="8"/>
  <c r="L72" i="8"/>
  <c r="J72" i="8"/>
  <c r="I72" i="8"/>
  <c r="L68" i="8"/>
  <c r="L67" i="8" s="1"/>
  <c r="L66" i="8" s="1"/>
  <c r="L65" i="8" s="1"/>
  <c r="K68" i="8"/>
  <c r="K67" i="8" s="1"/>
  <c r="J68" i="8"/>
  <c r="J67" i="8" s="1"/>
  <c r="J66" i="8" s="1"/>
  <c r="J65" i="8" s="1"/>
  <c r="I68" i="8"/>
  <c r="I67" i="8" s="1"/>
  <c r="I66" i="8" s="1"/>
  <c r="I65" i="8" s="1"/>
  <c r="L49" i="8"/>
  <c r="K49" i="8"/>
  <c r="K48" i="8" s="1"/>
  <c r="K47" i="8" s="1"/>
  <c r="K46" i="8" s="1"/>
  <c r="J49" i="8"/>
  <c r="J48" i="8" s="1"/>
  <c r="J47" i="8" s="1"/>
  <c r="J46" i="8" s="1"/>
  <c r="I49" i="8"/>
  <c r="I48" i="8" s="1"/>
  <c r="I47" i="8" s="1"/>
  <c r="I46" i="8" s="1"/>
  <c r="L48" i="8"/>
  <c r="L47" i="8" s="1"/>
  <c r="L46" i="8" s="1"/>
  <c r="L44" i="8"/>
  <c r="L43" i="8" s="1"/>
  <c r="L42" i="8" s="1"/>
  <c r="K44" i="8"/>
  <c r="J44" i="8"/>
  <c r="I44" i="8"/>
  <c r="K43" i="8"/>
  <c r="K42" i="8" s="1"/>
  <c r="J43" i="8"/>
  <c r="J42" i="8" s="1"/>
  <c r="I43" i="8"/>
  <c r="I42" i="8"/>
  <c r="L40" i="8"/>
  <c r="K40" i="8"/>
  <c r="J40" i="8"/>
  <c r="I40" i="8"/>
  <c r="L38" i="8"/>
  <c r="K38" i="8"/>
  <c r="K37" i="8" s="1"/>
  <c r="K36" i="8" s="1"/>
  <c r="J38" i="8"/>
  <c r="J37" i="8" s="1"/>
  <c r="J36" i="8" s="1"/>
  <c r="J35" i="8" s="1"/>
  <c r="I38" i="8"/>
  <c r="L37" i="8"/>
  <c r="I37" i="8"/>
  <c r="I36" i="8" s="1"/>
  <c r="I35" i="8" s="1"/>
  <c r="L36" i="8"/>
  <c r="L35" i="8" s="1"/>
  <c r="L365" i="7"/>
  <c r="L364" i="7" s="1"/>
  <c r="K365" i="7"/>
  <c r="K364" i="7" s="1"/>
  <c r="J365" i="7"/>
  <c r="I365" i="7"/>
  <c r="I364" i="7" s="1"/>
  <c r="J364" i="7"/>
  <c r="L362" i="7"/>
  <c r="K362" i="7"/>
  <c r="K361" i="7" s="1"/>
  <c r="J362" i="7"/>
  <c r="I362" i="7"/>
  <c r="L361" i="7"/>
  <c r="J361" i="7"/>
  <c r="I361" i="7"/>
  <c r="L359" i="7"/>
  <c r="L358" i="7" s="1"/>
  <c r="K359" i="7"/>
  <c r="J359" i="7"/>
  <c r="J358" i="7" s="1"/>
  <c r="I359" i="7"/>
  <c r="K358" i="7"/>
  <c r="I358" i="7"/>
  <c r="L355" i="7"/>
  <c r="L354" i="7" s="1"/>
  <c r="K355" i="7"/>
  <c r="K354" i="7" s="1"/>
  <c r="J355" i="7"/>
  <c r="I355" i="7"/>
  <c r="I354" i="7" s="1"/>
  <c r="J354" i="7"/>
  <c r="L351" i="7"/>
  <c r="K351" i="7"/>
  <c r="K350" i="7" s="1"/>
  <c r="J351" i="7"/>
  <c r="I351" i="7"/>
  <c r="L350" i="7"/>
  <c r="J350" i="7"/>
  <c r="I350" i="7"/>
  <c r="L347" i="7"/>
  <c r="L346" i="7" s="1"/>
  <c r="K347" i="7"/>
  <c r="J347" i="7"/>
  <c r="J346" i="7" s="1"/>
  <c r="J336" i="7" s="1"/>
  <c r="I347" i="7"/>
  <c r="K346" i="7"/>
  <c r="I346" i="7"/>
  <c r="L343" i="7"/>
  <c r="K343" i="7"/>
  <c r="J343" i="7"/>
  <c r="I343" i="7"/>
  <c r="L340" i="7"/>
  <c r="K340" i="7"/>
  <c r="J340" i="7"/>
  <c r="I340" i="7"/>
  <c r="L338" i="7"/>
  <c r="K338" i="7"/>
  <c r="K337" i="7" s="1"/>
  <c r="J338" i="7"/>
  <c r="I338" i="7"/>
  <c r="L337" i="7"/>
  <c r="L336" i="7" s="1"/>
  <c r="J337" i="7"/>
  <c r="I337" i="7"/>
  <c r="I336" i="7" s="1"/>
  <c r="L333" i="7"/>
  <c r="K333" i="7"/>
  <c r="K332" i="7" s="1"/>
  <c r="J333" i="7"/>
  <c r="I333" i="7"/>
  <c r="L332" i="7"/>
  <c r="J332" i="7"/>
  <c r="I332" i="7"/>
  <c r="L330" i="7"/>
  <c r="L329" i="7" s="1"/>
  <c r="K330" i="7"/>
  <c r="J330" i="7"/>
  <c r="J329" i="7" s="1"/>
  <c r="I330" i="7"/>
  <c r="K329" i="7"/>
  <c r="I329" i="7"/>
  <c r="L327" i="7"/>
  <c r="L326" i="7" s="1"/>
  <c r="K327" i="7"/>
  <c r="K326" i="7" s="1"/>
  <c r="J327" i="7"/>
  <c r="I327" i="7"/>
  <c r="I326" i="7" s="1"/>
  <c r="J326" i="7"/>
  <c r="L323" i="7"/>
  <c r="K323" i="7"/>
  <c r="K322" i="7" s="1"/>
  <c r="J323" i="7"/>
  <c r="I323" i="7"/>
  <c r="L322" i="7"/>
  <c r="J322" i="7"/>
  <c r="I322" i="7"/>
  <c r="L319" i="7"/>
  <c r="L318" i="7" s="1"/>
  <c r="K319" i="7"/>
  <c r="J319" i="7"/>
  <c r="J318" i="7" s="1"/>
  <c r="I319" i="7"/>
  <c r="K318" i="7"/>
  <c r="I318" i="7"/>
  <c r="L315" i="7"/>
  <c r="L314" i="7" s="1"/>
  <c r="K315" i="7"/>
  <c r="K314" i="7" s="1"/>
  <c r="J315" i="7"/>
  <c r="I315" i="7"/>
  <c r="I314" i="7" s="1"/>
  <c r="J314" i="7"/>
  <c r="L311" i="7"/>
  <c r="K311" i="7"/>
  <c r="J311" i="7"/>
  <c r="I311" i="7"/>
  <c r="L308" i="7"/>
  <c r="K308" i="7"/>
  <c r="J308" i="7"/>
  <c r="I308" i="7"/>
  <c r="I305" i="7" s="1"/>
  <c r="I304" i="7" s="1"/>
  <c r="L306" i="7"/>
  <c r="L305" i="7" s="1"/>
  <c r="K306" i="7"/>
  <c r="J306" i="7"/>
  <c r="J305" i="7" s="1"/>
  <c r="J304" i="7" s="1"/>
  <c r="I306" i="7"/>
  <c r="K305" i="7"/>
  <c r="K304" i="7" s="1"/>
  <c r="L300" i="7"/>
  <c r="K300" i="7"/>
  <c r="K299" i="7" s="1"/>
  <c r="J300" i="7"/>
  <c r="I300" i="7"/>
  <c r="L299" i="7"/>
  <c r="J299" i="7"/>
  <c r="I299" i="7"/>
  <c r="L297" i="7"/>
  <c r="L296" i="7" s="1"/>
  <c r="K297" i="7"/>
  <c r="J297" i="7"/>
  <c r="J296" i="7" s="1"/>
  <c r="I297" i="7"/>
  <c r="K296" i="7"/>
  <c r="I296" i="7"/>
  <c r="L294" i="7"/>
  <c r="L293" i="7" s="1"/>
  <c r="K294" i="7"/>
  <c r="K293" i="7" s="1"/>
  <c r="J294" i="7"/>
  <c r="I294" i="7"/>
  <c r="I293" i="7" s="1"/>
  <c r="J293" i="7"/>
  <c r="L290" i="7"/>
  <c r="K290" i="7"/>
  <c r="K289" i="7" s="1"/>
  <c r="J290" i="7"/>
  <c r="I290" i="7"/>
  <c r="L289" i="7"/>
  <c r="J289" i="7"/>
  <c r="I289" i="7"/>
  <c r="L286" i="7"/>
  <c r="L285" i="7" s="1"/>
  <c r="K286" i="7"/>
  <c r="J286" i="7"/>
  <c r="J285" i="7" s="1"/>
  <c r="I286" i="7"/>
  <c r="K285" i="7"/>
  <c r="I285" i="7"/>
  <c r="L282" i="7"/>
  <c r="L281" i="7" s="1"/>
  <c r="K282" i="7"/>
  <c r="K281" i="7" s="1"/>
  <c r="J282" i="7"/>
  <c r="I282" i="7"/>
  <c r="I281" i="7" s="1"/>
  <c r="I271" i="7" s="1"/>
  <c r="J281" i="7"/>
  <c r="L278" i="7"/>
  <c r="K278" i="7"/>
  <c r="J278" i="7"/>
  <c r="I278" i="7"/>
  <c r="L275" i="7"/>
  <c r="K275" i="7"/>
  <c r="J275" i="7"/>
  <c r="I275" i="7"/>
  <c r="L273" i="7"/>
  <c r="L272" i="7" s="1"/>
  <c r="L271" i="7" s="1"/>
  <c r="K273" i="7"/>
  <c r="J273" i="7"/>
  <c r="J272" i="7" s="1"/>
  <c r="J271" i="7" s="1"/>
  <c r="I273" i="7"/>
  <c r="K272" i="7"/>
  <c r="K271" i="7" s="1"/>
  <c r="I272" i="7"/>
  <c r="L268" i="7"/>
  <c r="L267" i="7" s="1"/>
  <c r="K268" i="7"/>
  <c r="J268" i="7"/>
  <c r="J267" i="7" s="1"/>
  <c r="I268" i="7"/>
  <c r="K267" i="7"/>
  <c r="I267" i="7"/>
  <c r="L265" i="7"/>
  <c r="L264" i="7" s="1"/>
  <c r="K265" i="7"/>
  <c r="K264" i="7" s="1"/>
  <c r="J265" i="7"/>
  <c r="I265" i="7"/>
  <c r="I264" i="7" s="1"/>
  <c r="J264" i="7"/>
  <c r="L262" i="7"/>
  <c r="K262" i="7"/>
  <c r="K261" i="7" s="1"/>
  <c r="J262" i="7"/>
  <c r="I262" i="7"/>
  <c r="L261" i="7"/>
  <c r="J261" i="7"/>
  <c r="I261" i="7"/>
  <c r="L258" i="7"/>
  <c r="L257" i="7" s="1"/>
  <c r="K258" i="7"/>
  <c r="J258" i="7"/>
  <c r="J257" i="7" s="1"/>
  <c r="I258" i="7"/>
  <c r="K257" i="7"/>
  <c r="I257" i="7"/>
  <c r="L254" i="7"/>
  <c r="L253" i="7" s="1"/>
  <c r="K254" i="7"/>
  <c r="K253" i="7" s="1"/>
  <c r="J254" i="7"/>
  <c r="I254" i="7"/>
  <c r="I253" i="7" s="1"/>
  <c r="J253" i="7"/>
  <c r="L250" i="7"/>
  <c r="K250" i="7"/>
  <c r="K249" i="7" s="1"/>
  <c r="J250" i="7"/>
  <c r="I250" i="7"/>
  <c r="L249" i="7"/>
  <c r="J249" i="7"/>
  <c r="I249" i="7"/>
  <c r="L246" i="7"/>
  <c r="K246" i="7"/>
  <c r="J246" i="7"/>
  <c r="I246" i="7"/>
  <c r="L243" i="7"/>
  <c r="K243" i="7"/>
  <c r="J243" i="7"/>
  <c r="I243" i="7"/>
  <c r="L241" i="7"/>
  <c r="L240" i="7" s="1"/>
  <c r="L239" i="7" s="1"/>
  <c r="L238" i="7" s="1"/>
  <c r="K241" i="7"/>
  <c r="K240" i="7" s="1"/>
  <c r="K239" i="7" s="1"/>
  <c r="K238" i="7" s="1"/>
  <c r="J241" i="7"/>
  <c r="I241" i="7"/>
  <c r="I240" i="7" s="1"/>
  <c r="J240" i="7"/>
  <c r="L234" i="7"/>
  <c r="L233" i="7" s="1"/>
  <c r="L232" i="7" s="1"/>
  <c r="K234" i="7"/>
  <c r="J234" i="7"/>
  <c r="J233" i="7" s="1"/>
  <c r="J232" i="7" s="1"/>
  <c r="I234" i="7"/>
  <c r="K233" i="7"/>
  <c r="K232" i="7" s="1"/>
  <c r="I233" i="7"/>
  <c r="I232" i="7"/>
  <c r="L230" i="7"/>
  <c r="L229" i="7" s="1"/>
  <c r="L228" i="7" s="1"/>
  <c r="K230" i="7"/>
  <c r="J230" i="7"/>
  <c r="J229" i="7" s="1"/>
  <c r="J228" i="7" s="1"/>
  <c r="I230" i="7"/>
  <c r="K229" i="7"/>
  <c r="K228" i="7" s="1"/>
  <c r="I229" i="7"/>
  <c r="I228" i="7"/>
  <c r="L221" i="7"/>
  <c r="L220" i="7" s="1"/>
  <c r="K221" i="7"/>
  <c r="J221" i="7"/>
  <c r="J220" i="7" s="1"/>
  <c r="I221" i="7"/>
  <c r="K220" i="7"/>
  <c r="I220" i="7"/>
  <c r="L218" i="7"/>
  <c r="L217" i="7" s="1"/>
  <c r="L216" i="7" s="1"/>
  <c r="K218" i="7"/>
  <c r="K217" i="7" s="1"/>
  <c r="K216" i="7" s="1"/>
  <c r="J218" i="7"/>
  <c r="I218" i="7"/>
  <c r="I217" i="7" s="1"/>
  <c r="I216" i="7" s="1"/>
  <c r="J217" i="7"/>
  <c r="J216" i="7" s="1"/>
  <c r="L211" i="7"/>
  <c r="L210" i="7" s="1"/>
  <c r="L209" i="7" s="1"/>
  <c r="K211" i="7"/>
  <c r="K210" i="7" s="1"/>
  <c r="K209" i="7" s="1"/>
  <c r="J211" i="7"/>
  <c r="I211" i="7"/>
  <c r="I210" i="7" s="1"/>
  <c r="I209" i="7" s="1"/>
  <c r="J210" i="7"/>
  <c r="J209" i="7" s="1"/>
  <c r="L207" i="7"/>
  <c r="L206" i="7" s="1"/>
  <c r="K207" i="7"/>
  <c r="K206" i="7" s="1"/>
  <c r="J207" i="7"/>
  <c r="I207" i="7"/>
  <c r="I206" i="7" s="1"/>
  <c r="J206" i="7"/>
  <c r="L202" i="7"/>
  <c r="K202" i="7"/>
  <c r="K201" i="7" s="1"/>
  <c r="J202" i="7"/>
  <c r="I202" i="7"/>
  <c r="L201" i="7"/>
  <c r="J201" i="7"/>
  <c r="I201" i="7"/>
  <c r="L196" i="7"/>
  <c r="L195" i="7" s="1"/>
  <c r="K196" i="7"/>
  <c r="J196" i="7"/>
  <c r="J195" i="7" s="1"/>
  <c r="J186" i="7" s="1"/>
  <c r="J185" i="7" s="1"/>
  <c r="I196" i="7"/>
  <c r="K195" i="7"/>
  <c r="I195" i="7"/>
  <c r="L191" i="7"/>
  <c r="L190" i="7" s="1"/>
  <c r="K191" i="7"/>
  <c r="K190" i="7" s="1"/>
  <c r="J191" i="7"/>
  <c r="I191" i="7"/>
  <c r="I190" i="7" s="1"/>
  <c r="J190" i="7"/>
  <c r="L188" i="7"/>
  <c r="K188" i="7"/>
  <c r="K187" i="7" s="1"/>
  <c r="J188" i="7"/>
  <c r="I188" i="7"/>
  <c r="L187" i="7"/>
  <c r="L186" i="7" s="1"/>
  <c r="J187" i="7"/>
  <c r="I187" i="7"/>
  <c r="L180" i="7"/>
  <c r="L179" i="7" s="1"/>
  <c r="K180" i="7"/>
  <c r="J180" i="7"/>
  <c r="J179" i="7" s="1"/>
  <c r="I180" i="7"/>
  <c r="K179" i="7"/>
  <c r="I179" i="7"/>
  <c r="L175" i="7"/>
  <c r="L174" i="7" s="1"/>
  <c r="L173" i="7" s="1"/>
  <c r="K175" i="7"/>
  <c r="K174" i="7" s="1"/>
  <c r="K173" i="7" s="1"/>
  <c r="J175" i="7"/>
  <c r="I175" i="7"/>
  <c r="I174" i="7" s="1"/>
  <c r="I173" i="7" s="1"/>
  <c r="J174" i="7"/>
  <c r="L171" i="7"/>
  <c r="L170" i="7" s="1"/>
  <c r="L169" i="7" s="1"/>
  <c r="K171" i="7"/>
  <c r="K170" i="7" s="1"/>
  <c r="K169" i="7" s="1"/>
  <c r="J171" i="7"/>
  <c r="I171" i="7"/>
  <c r="I170" i="7" s="1"/>
  <c r="I169" i="7" s="1"/>
  <c r="J170" i="7"/>
  <c r="J169" i="7" s="1"/>
  <c r="L166" i="7"/>
  <c r="L165" i="7" s="1"/>
  <c r="K166" i="7"/>
  <c r="J166" i="7"/>
  <c r="J165" i="7" s="1"/>
  <c r="I166" i="7"/>
  <c r="K165" i="7"/>
  <c r="I165" i="7"/>
  <c r="L161" i="7"/>
  <c r="L160" i="7" s="1"/>
  <c r="K161" i="7"/>
  <c r="K160" i="7" s="1"/>
  <c r="K159" i="7" s="1"/>
  <c r="K158" i="7" s="1"/>
  <c r="J161" i="7"/>
  <c r="I161" i="7"/>
  <c r="I160" i="7" s="1"/>
  <c r="I159" i="7" s="1"/>
  <c r="I158" i="7" s="1"/>
  <c r="J160" i="7"/>
  <c r="L155" i="7"/>
  <c r="L154" i="7" s="1"/>
  <c r="L153" i="7" s="1"/>
  <c r="K155" i="7"/>
  <c r="J155" i="7"/>
  <c r="J154" i="7" s="1"/>
  <c r="J153" i="7" s="1"/>
  <c r="I155" i="7"/>
  <c r="K154" i="7"/>
  <c r="K153" i="7" s="1"/>
  <c r="I154" i="7"/>
  <c r="I153" i="7"/>
  <c r="L151" i="7"/>
  <c r="L150" i="7" s="1"/>
  <c r="K151" i="7"/>
  <c r="J151" i="7"/>
  <c r="J150" i="7" s="1"/>
  <c r="I151" i="7"/>
  <c r="K150" i="7"/>
  <c r="I150" i="7"/>
  <c r="L147" i="7"/>
  <c r="L146" i="7" s="1"/>
  <c r="L145" i="7" s="1"/>
  <c r="K147" i="7"/>
  <c r="K146" i="7" s="1"/>
  <c r="K145" i="7" s="1"/>
  <c r="J147" i="7"/>
  <c r="I147" i="7"/>
  <c r="I146" i="7" s="1"/>
  <c r="I145" i="7" s="1"/>
  <c r="J146" i="7"/>
  <c r="J145" i="7" s="1"/>
  <c r="L142" i="7"/>
  <c r="L141" i="7" s="1"/>
  <c r="L140" i="7" s="1"/>
  <c r="L139" i="7" s="1"/>
  <c r="K142" i="7"/>
  <c r="K141" i="7" s="1"/>
  <c r="K140" i="7" s="1"/>
  <c r="J142" i="7"/>
  <c r="I142" i="7"/>
  <c r="I141" i="7" s="1"/>
  <c r="I140" i="7" s="1"/>
  <c r="J141" i="7"/>
  <c r="J140" i="7" s="1"/>
  <c r="L137" i="7"/>
  <c r="L136" i="7" s="1"/>
  <c r="L135" i="7" s="1"/>
  <c r="K137" i="7"/>
  <c r="J137" i="7"/>
  <c r="J136" i="7" s="1"/>
  <c r="J135" i="7" s="1"/>
  <c r="I137" i="7"/>
  <c r="K136" i="7"/>
  <c r="K135" i="7" s="1"/>
  <c r="I136" i="7"/>
  <c r="I135" i="7"/>
  <c r="L133" i="7"/>
  <c r="L132" i="7" s="1"/>
  <c r="L131" i="7" s="1"/>
  <c r="K133" i="7"/>
  <c r="J133" i="7"/>
  <c r="J132" i="7" s="1"/>
  <c r="J131" i="7" s="1"/>
  <c r="I133" i="7"/>
  <c r="K132" i="7"/>
  <c r="K131" i="7" s="1"/>
  <c r="I132" i="7"/>
  <c r="I131" i="7"/>
  <c r="L129" i="7"/>
  <c r="L128" i="7" s="1"/>
  <c r="L127" i="7" s="1"/>
  <c r="K129" i="7"/>
  <c r="J129" i="7"/>
  <c r="J128" i="7" s="1"/>
  <c r="J127" i="7" s="1"/>
  <c r="I129" i="7"/>
  <c r="K128" i="7"/>
  <c r="K127" i="7" s="1"/>
  <c r="I128" i="7"/>
  <c r="I127" i="7"/>
  <c r="L125" i="7"/>
  <c r="L124" i="7" s="1"/>
  <c r="L123" i="7" s="1"/>
  <c r="K125" i="7"/>
  <c r="J125" i="7"/>
  <c r="J124" i="7" s="1"/>
  <c r="J123" i="7" s="1"/>
  <c r="I125" i="7"/>
  <c r="K124" i="7"/>
  <c r="K123" i="7" s="1"/>
  <c r="I124" i="7"/>
  <c r="I123" i="7"/>
  <c r="L121" i="7"/>
  <c r="L120" i="7" s="1"/>
  <c r="L119" i="7" s="1"/>
  <c r="K121" i="7"/>
  <c r="J121" i="7"/>
  <c r="J120" i="7" s="1"/>
  <c r="J119" i="7" s="1"/>
  <c r="I121" i="7"/>
  <c r="K120" i="7"/>
  <c r="K119" i="7" s="1"/>
  <c r="I120" i="7"/>
  <c r="I119" i="7"/>
  <c r="L116" i="7"/>
  <c r="L115" i="7" s="1"/>
  <c r="L114" i="7" s="1"/>
  <c r="K116" i="7"/>
  <c r="J116" i="7"/>
  <c r="J115" i="7" s="1"/>
  <c r="J114" i="7" s="1"/>
  <c r="I116" i="7"/>
  <c r="K115" i="7"/>
  <c r="K114" i="7" s="1"/>
  <c r="I115" i="7"/>
  <c r="I114" i="7"/>
  <c r="I113" i="7" s="1"/>
  <c r="L110" i="7"/>
  <c r="K110" i="7"/>
  <c r="K109" i="7" s="1"/>
  <c r="J110" i="7"/>
  <c r="I110" i="7"/>
  <c r="L109" i="7"/>
  <c r="J109" i="7"/>
  <c r="I109" i="7"/>
  <c r="L106" i="7"/>
  <c r="L105" i="7" s="1"/>
  <c r="L104" i="7" s="1"/>
  <c r="K106" i="7"/>
  <c r="J106" i="7"/>
  <c r="J105" i="7" s="1"/>
  <c r="J104" i="7" s="1"/>
  <c r="I106" i="7"/>
  <c r="K105" i="7"/>
  <c r="K104" i="7" s="1"/>
  <c r="I105" i="7"/>
  <c r="I104" i="7"/>
  <c r="L101" i="7"/>
  <c r="L100" i="7" s="1"/>
  <c r="L99" i="7" s="1"/>
  <c r="K101" i="7"/>
  <c r="J101" i="7"/>
  <c r="J100" i="7" s="1"/>
  <c r="J99" i="7" s="1"/>
  <c r="I101" i="7"/>
  <c r="K100" i="7"/>
  <c r="K99" i="7" s="1"/>
  <c r="I100" i="7"/>
  <c r="I99" i="7"/>
  <c r="L96" i="7"/>
  <c r="L95" i="7" s="1"/>
  <c r="L94" i="7" s="1"/>
  <c r="K96" i="7"/>
  <c r="J96" i="7"/>
  <c r="J95" i="7" s="1"/>
  <c r="J94" i="7" s="1"/>
  <c r="J93" i="7" s="1"/>
  <c r="I96" i="7"/>
  <c r="K95" i="7"/>
  <c r="K94" i="7" s="1"/>
  <c r="I95" i="7"/>
  <c r="I94" i="7"/>
  <c r="I93" i="7" s="1"/>
  <c r="L89" i="7"/>
  <c r="K89" i="7"/>
  <c r="K88" i="7" s="1"/>
  <c r="K87" i="7" s="1"/>
  <c r="K86" i="7" s="1"/>
  <c r="J89" i="7"/>
  <c r="I89" i="7"/>
  <c r="L88" i="7"/>
  <c r="L87" i="7" s="1"/>
  <c r="L86" i="7" s="1"/>
  <c r="J88" i="7"/>
  <c r="I88" i="7"/>
  <c r="I87" i="7" s="1"/>
  <c r="I86" i="7" s="1"/>
  <c r="J87" i="7"/>
  <c r="J86" i="7" s="1"/>
  <c r="L84" i="7"/>
  <c r="L83" i="7" s="1"/>
  <c r="L82" i="7" s="1"/>
  <c r="K84" i="7"/>
  <c r="J84" i="7"/>
  <c r="I84" i="7"/>
  <c r="I83" i="7" s="1"/>
  <c r="I82" i="7" s="1"/>
  <c r="K83" i="7"/>
  <c r="J83" i="7"/>
  <c r="J82" i="7" s="1"/>
  <c r="K82" i="7"/>
  <c r="L78" i="7"/>
  <c r="L77" i="7" s="1"/>
  <c r="K78" i="7"/>
  <c r="J78" i="7"/>
  <c r="I78" i="7"/>
  <c r="I77" i="7" s="1"/>
  <c r="I66" i="7" s="1"/>
  <c r="I65" i="7" s="1"/>
  <c r="K77" i="7"/>
  <c r="J77" i="7"/>
  <c r="L73" i="7"/>
  <c r="K73" i="7"/>
  <c r="K72" i="7" s="1"/>
  <c r="J73" i="7"/>
  <c r="I73" i="7"/>
  <c r="L72" i="7"/>
  <c r="J72" i="7"/>
  <c r="I72" i="7"/>
  <c r="L68" i="7"/>
  <c r="L67" i="7" s="1"/>
  <c r="K68" i="7"/>
  <c r="J68" i="7"/>
  <c r="J67" i="7" s="1"/>
  <c r="J66" i="7" s="1"/>
  <c r="I68" i="7"/>
  <c r="K67" i="7"/>
  <c r="K66" i="7" s="1"/>
  <c r="K65" i="7" s="1"/>
  <c r="I67" i="7"/>
  <c r="L49" i="7"/>
  <c r="K49" i="7"/>
  <c r="K48" i="7" s="1"/>
  <c r="K47" i="7" s="1"/>
  <c r="K46" i="7" s="1"/>
  <c r="J49" i="7"/>
  <c r="I49" i="7"/>
  <c r="L48" i="7"/>
  <c r="L47" i="7" s="1"/>
  <c r="L46" i="7" s="1"/>
  <c r="J48" i="7"/>
  <c r="I48" i="7"/>
  <c r="I47" i="7" s="1"/>
  <c r="I46" i="7" s="1"/>
  <c r="J47" i="7"/>
  <c r="J46" i="7" s="1"/>
  <c r="L44" i="7"/>
  <c r="L43" i="7" s="1"/>
  <c r="L42" i="7" s="1"/>
  <c r="K44" i="7"/>
  <c r="J44" i="7"/>
  <c r="I44" i="7"/>
  <c r="I43" i="7" s="1"/>
  <c r="I42" i="7" s="1"/>
  <c r="K43" i="7"/>
  <c r="J43" i="7"/>
  <c r="J42" i="7" s="1"/>
  <c r="K42" i="7"/>
  <c r="L40" i="7"/>
  <c r="K40" i="7"/>
  <c r="J40" i="7"/>
  <c r="I40" i="7"/>
  <c r="I37" i="7" s="1"/>
  <c r="I36" i="7" s="1"/>
  <c r="L38" i="7"/>
  <c r="L37" i="7" s="1"/>
  <c r="L36" i="7" s="1"/>
  <c r="K38" i="7"/>
  <c r="J38" i="7"/>
  <c r="J37" i="7" s="1"/>
  <c r="J36" i="7" s="1"/>
  <c r="J35" i="7" s="1"/>
  <c r="I38" i="7"/>
  <c r="K37" i="7"/>
  <c r="K36" i="7" s="1"/>
  <c r="K35" i="7" s="1"/>
  <c r="L365" i="6"/>
  <c r="L364" i="6" s="1"/>
  <c r="K365" i="6"/>
  <c r="J365" i="6"/>
  <c r="I365" i="6"/>
  <c r="I364" i="6" s="1"/>
  <c r="K364" i="6"/>
  <c r="J364" i="6"/>
  <c r="L362" i="6"/>
  <c r="K362" i="6"/>
  <c r="K361" i="6" s="1"/>
  <c r="J362" i="6"/>
  <c r="I362" i="6"/>
  <c r="L361" i="6"/>
  <c r="J361" i="6"/>
  <c r="I361" i="6"/>
  <c r="L359" i="6"/>
  <c r="K359" i="6"/>
  <c r="J359" i="6"/>
  <c r="J358" i="6" s="1"/>
  <c r="I359" i="6"/>
  <c r="L358" i="6"/>
  <c r="K358" i="6"/>
  <c r="I358" i="6"/>
  <c r="L355" i="6"/>
  <c r="L354" i="6" s="1"/>
  <c r="K355" i="6"/>
  <c r="J355" i="6"/>
  <c r="I355" i="6"/>
  <c r="I354" i="6" s="1"/>
  <c r="K354" i="6"/>
  <c r="J354" i="6"/>
  <c r="L351" i="6"/>
  <c r="K351" i="6"/>
  <c r="K350" i="6" s="1"/>
  <c r="J351" i="6"/>
  <c r="I351" i="6"/>
  <c r="L350" i="6"/>
  <c r="J350" i="6"/>
  <c r="I350" i="6"/>
  <c r="L347" i="6"/>
  <c r="K347" i="6"/>
  <c r="J347" i="6"/>
  <c r="J346" i="6" s="1"/>
  <c r="I347" i="6"/>
  <c r="L346" i="6"/>
  <c r="K346" i="6"/>
  <c r="I346" i="6"/>
  <c r="L343" i="6"/>
  <c r="K343" i="6"/>
  <c r="J343" i="6"/>
  <c r="I343" i="6"/>
  <c r="L340" i="6"/>
  <c r="K340" i="6"/>
  <c r="J340" i="6"/>
  <c r="I340" i="6"/>
  <c r="L338" i="6"/>
  <c r="K338" i="6"/>
  <c r="K337" i="6" s="1"/>
  <c r="K336" i="6" s="1"/>
  <c r="J338" i="6"/>
  <c r="I338" i="6"/>
  <c r="L337" i="6"/>
  <c r="L336" i="6" s="1"/>
  <c r="J337" i="6"/>
  <c r="I337" i="6"/>
  <c r="L333" i="6"/>
  <c r="K333" i="6"/>
  <c r="K332" i="6" s="1"/>
  <c r="J333" i="6"/>
  <c r="I333" i="6"/>
  <c r="L332" i="6"/>
  <c r="J332" i="6"/>
  <c r="I332" i="6"/>
  <c r="L330" i="6"/>
  <c r="K330" i="6"/>
  <c r="J330" i="6"/>
  <c r="J329" i="6" s="1"/>
  <c r="I330" i="6"/>
  <c r="L329" i="6"/>
  <c r="K329" i="6"/>
  <c r="I329" i="6"/>
  <c r="L327" i="6"/>
  <c r="L326" i="6" s="1"/>
  <c r="K327" i="6"/>
  <c r="J327" i="6"/>
  <c r="I327" i="6"/>
  <c r="I326" i="6" s="1"/>
  <c r="K326" i="6"/>
  <c r="J326" i="6"/>
  <c r="L323" i="6"/>
  <c r="K323" i="6"/>
  <c r="K322" i="6" s="1"/>
  <c r="J323" i="6"/>
  <c r="I323" i="6"/>
  <c r="L322" i="6"/>
  <c r="J322" i="6"/>
  <c r="I322" i="6"/>
  <c r="L319" i="6"/>
  <c r="K319" i="6"/>
  <c r="J319" i="6"/>
  <c r="J318" i="6" s="1"/>
  <c r="I319" i="6"/>
  <c r="L318" i="6"/>
  <c r="K318" i="6"/>
  <c r="I318" i="6"/>
  <c r="L315" i="6"/>
  <c r="L314" i="6" s="1"/>
  <c r="K315" i="6"/>
  <c r="J315" i="6"/>
  <c r="I315" i="6"/>
  <c r="I314" i="6" s="1"/>
  <c r="K314" i="6"/>
  <c r="J314" i="6"/>
  <c r="L311" i="6"/>
  <c r="K311" i="6"/>
  <c r="J311" i="6"/>
  <c r="I311" i="6"/>
  <c r="L308" i="6"/>
  <c r="L305" i="6" s="1"/>
  <c r="L304" i="6" s="1"/>
  <c r="L303" i="6" s="1"/>
  <c r="K308" i="6"/>
  <c r="J308" i="6"/>
  <c r="I308" i="6"/>
  <c r="I305" i="6" s="1"/>
  <c r="L306" i="6"/>
  <c r="K306" i="6"/>
  <c r="J306" i="6"/>
  <c r="J305" i="6" s="1"/>
  <c r="I306" i="6"/>
  <c r="K305" i="6"/>
  <c r="L300" i="6"/>
  <c r="K300" i="6"/>
  <c r="K299" i="6" s="1"/>
  <c r="J300" i="6"/>
  <c r="I300" i="6"/>
  <c r="L299" i="6"/>
  <c r="J299" i="6"/>
  <c r="I299" i="6"/>
  <c r="L297" i="6"/>
  <c r="K297" i="6"/>
  <c r="J297" i="6"/>
  <c r="J296" i="6" s="1"/>
  <c r="I297" i="6"/>
  <c r="L296" i="6"/>
  <c r="K296" i="6"/>
  <c r="I296" i="6"/>
  <c r="L294" i="6"/>
  <c r="L293" i="6" s="1"/>
  <c r="K294" i="6"/>
  <c r="J294" i="6"/>
  <c r="I294" i="6"/>
  <c r="I293" i="6" s="1"/>
  <c r="K293" i="6"/>
  <c r="J293" i="6"/>
  <c r="L290" i="6"/>
  <c r="K290" i="6"/>
  <c r="K289" i="6" s="1"/>
  <c r="J290" i="6"/>
  <c r="I290" i="6"/>
  <c r="L289" i="6"/>
  <c r="J289" i="6"/>
  <c r="I289" i="6"/>
  <c r="L286" i="6"/>
  <c r="K286" i="6"/>
  <c r="J286" i="6"/>
  <c r="J285" i="6" s="1"/>
  <c r="I286" i="6"/>
  <c r="L285" i="6"/>
  <c r="K285" i="6"/>
  <c r="I285" i="6"/>
  <c r="L282" i="6"/>
  <c r="L281" i="6" s="1"/>
  <c r="L271" i="6" s="1"/>
  <c r="K282" i="6"/>
  <c r="J282" i="6"/>
  <c r="I282" i="6"/>
  <c r="I281" i="6" s="1"/>
  <c r="I271" i="6" s="1"/>
  <c r="K281" i="6"/>
  <c r="J281" i="6"/>
  <c r="L278" i="6"/>
  <c r="K278" i="6"/>
  <c r="J278" i="6"/>
  <c r="I278" i="6"/>
  <c r="L275" i="6"/>
  <c r="K275" i="6"/>
  <c r="J275" i="6"/>
  <c r="I275" i="6"/>
  <c r="L273" i="6"/>
  <c r="K273" i="6"/>
  <c r="J273" i="6"/>
  <c r="J272" i="6" s="1"/>
  <c r="J271" i="6" s="1"/>
  <c r="I273" i="6"/>
  <c r="L272" i="6"/>
  <c r="K272" i="6"/>
  <c r="I272" i="6"/>
  <c r="L268" i="6"/>
  <c r="K268" i="6"/>
  <c r="J268" i="6"/>
  <c r="J267" i="6" s="1"/>
  <c r="I268" i="6"/>
  <c r="L267" i="6"/>
  <c r="K267" i="6"/>
  <c r="I267" i="6"/>
  <c r="L265" i="6"/>
  <c r="L264" i="6" s="1"/>
  <c r="K265" i="6"/>
  <c r="J265" i="6"/>
  <c r="I265" i="6"/>
  <c r="I264" i="6" s="1"/>
  <c r="K264" i="6"/>
  <c r="J264" i="6"/>
  <c r="L262" i="6"/>
  <c r="K262" i="6"/>
  <c r="K261" i="6" s="1"/>
  <c r="J262" i="6"/>
  <c r="I262" i="6"/>
  <c r="L261" i="6"/>
  <c r="J261" i="6"/>
  <c r="I261" i="6"/>
  <c r="L258" i="6"/>
  <c r="K258" i="6"/>
  <c r="J258" i="6"/>
  <c r="J257" i="6" s="1"/>
  <c r="I258" i="6"/>
  <c r="L257" i="6"/>
  <c r="K257" i="6"/>
  <c r="I257" i="6"/>
  <c r="L254" i="6"/>
  <c r="L253" i="6" s="1"/>
  <c r="K254" i="6"/>
  <c r="J254" i="6"/>
  <c r="I254" i="6"/>
  <c r="I253" i="6" s="1"/>
  <c r="K253" i="6"/>
  <c r="J253" i="6"/>
  <c r="L250" i="6"/>
  <c r="K250" i="6"/>
  <c r="K249" i="6" s="1"/>
  <c r="J250" i="6"/>
  <c r="I250" i="6"/>
  <c r="L249" i="6"/>
  <c r="J249" i="6"/>
  <c r="I249" i="6"/>
  <c r="L246" i="6"/>
  <c r="K246" i="6"/>
  <c r="J246" i="6"/>
  <c r="I246" i="6"/>
  <c r="L243" i="6"/>
  <c r="K243" i="6"/>
  <c r="J243" i="6"/>
  <c r="I243" i="6"/>
  <c r="L241" i="6"/>
  <c r="L240" i="6" s="1"/>
  <c r="K241" i="6"/>
  <c r="J241" i="6"/>
  <c r="I241" i="6"/>
  <c r="I240" i="6" s="1"/>
  <c r="I239" i="6" s="1"/>
  <c r="I238" i="6" s="1"/>
  <c r="K240" i="6"/>
  <c r="J240" i="6"/>
  <c r="L234" i="6"/>
  <c r="K234" i="6"/>
  <c r="J234" i="6"/>
  <c r="J233" i="6" s="1"/>
  <c r="J232" i="6" s="1"/>
  <c r="I234" i="6"/>
  <c r="L233" i="6"/>
  <c r="K233" i="6"/>
  <c r="K232" i="6" s="1"/>
  <c r="I233" i="6"/>
  <c r="L232" i="6"/>
  <c r="I232" i="6"/>
  <c r="L230" i="6"/>
  <c r="K230" i="6"/>
  <c r="J230" i="6"/>
  <c r="J229" i="6" s="1"/>
  <c r="J228" i="6" s="1"/>
  <c r="I230" i="6"/>
  <c r="L229" i="6"/>
  <c r="K229" i="6"/>
  <c r="K228" i="6" s="1"/>
  <c r="I229" i="6"/>
  <c r="L228" i="6"/>
  <c r="I228" i="6"/>
  <c r="L221" i="6"/>
  <c r="K221" i="6"/>
  <c r="J221" i="6"/>
  <c r="J220" i="6" s="1"/>
  <c r="I221" i="6"/>
  <c r="L220" i="6"/>
  <c r="K220" i="6"/>
  <c r="I220" i="6"/>
  <c r="L218" i="6"/>
  <c r="L217" i="6" s="1"/>
  <c r="L216" i="6" s="1"/>
  <c r="K218" i="6"/>
  <c r="J218" i="6"/>
  <c r="I218" i="6"/>
  <c r="I217" i="6" s="1"/>
  <c r="I216" i="6" s="1"/>
  <c r="K217" i="6"/>
  <c r="J217" i="6"/>
  <c r="K216" i="6"/>
  <c r="L211" i="6"/>
  <c r="L210" i="6" s="1"/>
  <c r="L209" i="6" s="1"/>
  <c r="K211" i="6"/>
  <c r="J211" i="6"/>
  <c r="I211" i="6"/>
  <c r="I210" i="6" s="1"/>
  <c r="I209" i="6" s="1"/>
  <c r="K210" i="6"/>
  <c r="J210" i="6"/>
  <c r="J209" i="6" s="1"/>
  <c r="K209" i="6"/>
  <c r="L207" i="6"/>
  <c r="L206" i="6" s="1"/>
  <c r="K207" i="6"/>
  <c r="J207" i="6"/>
  <c r="I207" i="6"/>
  <c r="I206" i="6" s="1"/>
  <c r="K206" i="6"/>
  <c r="J206" i="6"/>
  <c r="L202" i="6"/>
  <c r="K202" i="6"/>
  <c r="K201" i="6" s="1"/>
  <c r="J202" i="6"/>
  <c r="I202" i="6"/>
  <c r="L201" i="6"/>
  <c r="J201" i="6"/>
  <c r="I201" i="6"/>
  <c r="L196" i="6"/>
  <c r="K196" i="6"/>
  <c r="J196" i="6"/>
  <c r="J195" i="6" s="1"/>
  <c r="J186" i="6" s="1"/>
  <c r="I196" i="6"/>
  <c r="L195" i="6"/>
  <c r="K195" i="6"/>
  <c r="I195" i="6"/>
  <c r="L191" i="6"/>
  <c r="L190" i="6" s="1"/>
  <c r="K191" i="6"/>
  <c r="J191" i="6"/>
  <c r="I191" i="6"/>
  <c r="I190" i="6" s="1"/>
  <c r="K190" i="6"/>
  <c r="J190" i="6"/>
  <c r="L188" i="6"/>
  <c r="K188" i="6"/>
  <c r="K187" i="6" s="1"/>
  <c r="K186" i="6" s="1"/>
  <c r="J188" i="6"/>
  <c r="I188" i="6"/>
  <c r="L187" i="6"/>
  <c r="L186" i="6" s="1"/>
  <c r="L185" i="6" s="1"/>
  <c r="J187" i="6"/>
  <c r="I187" i="6"/>
  <c r="L180" i="6"/>
  <c r="K180" i="6"/>
  <c r="J180" i="6"/>
  <c r="J179" i="6" s="1"/>
  <c r="I180" i="6"/>
  <c r="L179" i="6"/>
  <c r="K179" i="6"/>
  <c r="I179" i="6"/>
  <c r="L175" i="6"/>
  <c r="L174" i="6" s="1"/>
  <c r="L173" i="6" s="1"/>
  <c r="K175" i="6"/>
  <c r="J175" i="6"/>
  <c r="I175" i="6"/>
  <c r="I174" i="6" s="1"/>
  <c r="I173" i="6" s="1"/>
  <c r="K174" i="6"/>
  <c r="J174" i="6"/>
  <c r="J173" i="6" s="1"/>
  <c r="K173" i="6"/>
  <c r="L171" i="6"/>
  <c r="L170" i="6" s="1"/>
  <c r="L169" i="6" s="1"/>
  <c r="L168" i="6" s="1"/>
  <c r="K171" i="6"/>
  <c r="J171" i="6"/>
  <c r="I171" i="6"/>
  <c r="I170" i="6" s="1"/>
  <c r="I169" i="6" s="1"/>
  <c r="K170" i="6"/>
  <c r="J170" i="6"/>
  <c r="J169" i="6" s="1"/>
  <c r="K169" i="6"/>
  <c r="K168" i="6" s="1"/>
  <c r="L166" i="6"/>
  <c r="K166" i="6"/>
  <c r="J166" i="6"/>
  <c r="J165" i="6" s="1"/>
  <c r="I166" i="6"/>
  <c r="L165" i="6"/>
  <c r="K165" i="6"/>
  <c r="I165" i="6"/>
  <c r="L161" i="6"/>
  <c r="L160" i="6" s="1"/>
  <c r="L159" i="6" s="1"/>
  <c r="L158" i="6" s="1"/>
  <c r="K161" i="6"/>
  <c r="J161" i="6"/>
  <c r="I161" i="6"/>
  <c r="I160" i="6" s="1"/>
  <c r="I159" i="6" s="1"/>
  <c r="I158" i="6" s="1"/>
  <c r="K160" i="6"/>
  <c r="J160" i="6"/>
  <c r="J159" i="6" s="1"/>
  <c r="J158" i="6" s="1"/>
  <c r="K159" i="6"/>
  <c r="K158" i="6" s="1"/>
  <c r="L155" i="6"/>
  <c r="K155" i="6"/>
  <c r="J155" i="6"/>
  <c r="J154" i="6" s="1"/>
  <c r="J153" i="6" s="1"/>
  <c r="I155" i="6"/>
  <c r="L154" i="6"/>
  <c r="K154" i="6"/>
  <c r="K153" i="6" s="1"/>
  <c r="I154" i="6"/>
  <c r="L153" i="6"/>
  <c r="I153" i="6"/>
  <c r="L151" i="6"/>
  <c r="K151" i="6"/>
  <c r="J151" i="6"/>
  <c r="J150" i="6" s="1"/>
  <c r="I151" i="6"/>
  <c r="L150" i="6"/>
  <c r="K150" i="6"/>
  <c r="I150" i="6"/>
  <c r="L147" i="6"/>
  <c r="L146" i="6" s="1"/>
  <c r="L145" i="6" s="1"/>
  <c r="K147" i="6"/>
  <c r="J147" i="6"/>
  <c r="I147" i="6"/>
  <c r="I146" i="6" s="1"/>
  <c r="I145" i="6" s="1"/>
  <c r="K146" i="6"/>
  <c r="J146" i="6"/>
  <c r="J145" i="6" s="1"/>
  <c r="K145" i="6"/>
  <c r="L142" i="6"/>
  <c r="L141" i="6" s="1"/>
  <c r="L140" i="6" s="1"/>
  <c r="K142" i="6"/>
  <c r="J142" i="6"/>
  <c r="I142" i="6"/>
  <c r="I141" i="6" s="1"/>
  <c r="I140" i="6" s="1"/>
  <c r="I139" i="6" s="1"/>
  <c r="K141" i="6"/>
  <c r="J141" i="6"/>
  <c r="J140" i="6" s="1"/>
  <c r="J139" i="6" s="1"/>
  <c r="K140" i="6"/>
  <c r="K139" i="6" s="1"/>
  <c r="L137" i="6"/>
  <c r="K137" i="6"/>
  <c r="J137" i="6"/>
  <c r="J136" i="6" s="1"/>
  <c r="J135" i="6" s="1"/>
  <c r="I137" i="6"/>
  <c r="L136" i="6"/>
  <c r="K136" i="6"/>
  <c r="K135" i="6" s="1"/>
  <c r="I136" i="6"/>
  <c r="L135" i="6"/>
  <c r="I135" i="6"/>
  <c r="L133" i="6"/>
  <c r="K133" i="6"/>
  <c r="J133" i="6"/>
  <c r="J132" i="6" s="1"/>
  <c r="J131" i="6" s="1"/>
  <c r="I133" i="6"/>
  <c r="L132" i="6"/>
  <c r="K132" i="6"/>
  <c r="K131" i="6" s="1"/>
  <c r="I132" i="6"/>
  <c r="L131" i="6"/>
  <c r="I131" i="6"/>
  <c r="L129" i="6"/>
  <c r="K129" i="6"/>
  <c r="J129" i="6"/>
  <c r="J128" i="6" s="1"/>
  <c r="J127" i="6" s="1"/>
  <c r="I129" i="6"/>
  <c r="L128" i="6"/>
  <c r="K128" i="6"/>
  <c r="K127" i="6" s="1"/>
  <c r="I128" i="6"/>
  <c r="L127" i="6"/>
  <c r="I127" i="6"/>
  <c r="L125" i="6"/>
  <c r="K125" i="6"/>
  <c r="J125" i="6"/>
  <c r="J124" i="6" s="1"/>
  <c r="J123" i="6" s="1"/>
  <c r="I125" i="6"/>
  <c r="L124" i="6"/>
  <c r="K124" i="6"/>
  <c r="K123" i="6" s="1"/>
  <c r="I124" i="6"/>
  <c r="L123" i="6"/>
  <c r="I123" i="6"/>
  <c r="L121" i="6"/>
  <c r="K121" i="6"/>
  <c r="J121" i="6"/>
  <c r="J120" i="6" s="1"/>
  <c r="J119" i="6" s="1"/>
  <c r="I121" i="6"/>
  <c r="L120" i="6"/>
  <c r="K120" i="6"/>
  <c r="K119" i="6" s="1"/>
  <c r="I120" i="6"/>
  <c r="L119" i="6"/>
  <c r="I119" i="6"/>
  <c r="L116" i="6"/>
  <c r="K116" i="6"/>
  <c r="J116" i="6"/>
  <c r="J115" i="6" s="1"/>
  <c r="J114" i="6" s="1"/>
  <c r="I116" i="6"/>
  <c r="L115" i="6"/>
  <c r="K115" i="6"/>
  <c r="K114" i="6" s="1"/>
  <c r="I115" i="6"/>
  <c r="L114" i="6"/>
  <c r="L113" i="6" s="1"/>
  <c r="I114" i="6"/>
  <c r="I113" i="6" s="1"/>
  <c r="L110" i="6"/>
  <c r="K110" i="6"/>
  <c r="K109" i="6" s="1"/>
  <c r="J110" i="6"/>
  <c r="J109" i="6" s="1"/>
  <c r="I110" i="6"/>
  <c r="L109" i="6"/>
  <c r="I109" i="6"/>
  <c r="L106" i="6"/>
  <c r="K106" i="6"/>
  <c r="J106" i="6"/>
  <c r="J105" i="6" s="1"/>
  <c r="I106" i="6"/>
  <c r="L105" i="6"/>
  <c r="K105" i="6"/>
  <c r="I105" i="6"/>
  <c r="L104" i="6"/>
  <c r="I104" i="6"/>
  <c r="L101" i="6"/>
  <c r="K101" i="6"/>
  <c r="J101" i="6"/>
  <c r="J100" i="6" s="1"/>
  <c r="J99" i="6" s="1"/>
  <c r="I101" i="6"/>
  <c r="L100" i="6"/>
  <c r="K100" i="6"/>
  <c r="K99" i="6" s="1"/>
  <c r="I100" i="6"/>
  <c r="L99" i="6"/>
  <c r="I99" i="6"/>
  <c r="L96" i="6"/>
  <c r="K96" i="6"/>
  <c r="J96" i="6"/>
  <c r="J95" i="6" s="1"/>
  <c r="J94" i="6" s="1"/>
  <c r="I96" i="6"/>
  <c r="L95" i="6"/>
  <c r="K95" i="6"/>
  <c r="K94" i="6" s="1"/>
  <c r="I95" i="6"/>
  <c r="L94" i="6"/>
  <c r="L93" i="6" s="1"/>
  <c r="I94" i="6"/>
  <c r="I93" i="6" s="1"/>
  <c r="L89" i="6"/>
  <c r="K89" i="6"/>
  <c r="K88" i="6" s="1"/>
  <c r="K87" i="6" s="1"/>
  <c r="K86" i="6" s="1"/>
  <c r="J89" i="6"/>
  <c r="J88" i="6" s="1"/>
  <c r="J87" i="6" s="1"/>
  <c r="J86" i="6" s="1"/>
  <c r="I89" i="6"/>
  <c r="L88" i="6"/>
  <c r="L87" i="6" s="1"/>
  <c r="L86" i="6" s="1"/>
  <c r="I88" i="6"/>
  <c r="I87" i="6" s="1"/>
  <c r="I86" i="6" s="1"/>
  <c r="L84" i="6"/>
  <c r="L83" i="6" s="1"/>
  <c r="L82" i="6" s="1"/>
  <c r="K84" i="6"/>
  <c r="J84" i="6"/>
  <c r="I84" i="6"/>
  <c r="I83" i="6" s="1"/>
  <c r="I82" i="6" s="1"/>
  <c r="K83" i="6"/>
  <c r="J83" i="6"/>
  <c r="J82" i="6" s="1"/>
  <c r="K82" i="6"/>
  <c r="L78" i="6"/>
  <c r="L77" i="6" s="1"/>
  <c r="L66" i="6" s="1"/>
  <c r="L65" i="6" s="1"/>
  <c r="K78" i="6"/>
  <c r="J78" i="6"/>
  <c r="I78" i="6"/>
  <c r="I77" i="6" s="1"/>
  <c r="K77" i="6"/>
  <c r="J77" i="6"/>
  <c r="L73" i="6"/>
  <c r="K73" i="6"/>
  <c r="K72" i="6" s="1"/>
  <c r="J73" i="6"/>
  <c r="I73" i="6"/>
  <c r="L72" i="6"/>
  <c r="J72" i="6"/>
  <c r="I72" i="6"/>
  <c r="I66" i="6" s="1"/>
  <c r="I65" i="6" s="1"/>
  <c r="L68" i="6"/>
  <c r="K68" i="6"/>
  <c r="J68" i="6"/>
  <c r="J67" i="6" s="1"/>
  <c r="J66" i="6" s="1"/>
  <c r="J65" i="6" s="1"/>
  <c r="I68" i="6"/>
  <c r="L67" i="6"/>
  <c r="K67" i="6"/>
  <c r="K66" i="6" s="1"/>
  <c r="K65" i="6" s="1"/>
  <c r="I67" i="6"/>
  <c r="L49" i="6"/>
  <c r="L48" i="6" s="1"/>
  <c r="L47" i="6" s="1"/>
  <c r="L46" i="6" s="1"/>
  <c r="K49" i="6"/>
  <c r="K48" i="6" s="1"/>
  <c r="K47" i="6" s="1"/>
  <c r="K46" i="6" s="1"/>
  <c r="J49" i="6"/>
  <c r="J48" i="6" s="1"/>
  <c r="J47" i="6" s="1"/>
  <c r="J46" i="6" s="1"/>
  <c r="I49" i="6"/>
  <c r="I48" i="6"/>
  <c r="I47" i="6" s="1"/>
  <c r="I46" i="6" s="1"/>
  <c r="L44" i="6"/>
  <c r="L43" i="6" s="1"/>
  <c r="L42" i="6" s="1"/>
  <c r="K44" i="6"/>
  <c r="J44" i="6"/>
  <c r="I44" i="6"/>
  <c r="I43" i="6" s="1"/>
  <c r="I42" i="6" s="1"/>
  <c r="K43" i="6"/>
  <c r="J43" i="6"/>
  <c r="J42" i="6" s="1"/>
  <c r="K42" i="6"/>
  <c r="L40" i="6"/>
  <c r="K40" i="6"/>
  <c r="J40" i="6"/>
  <c r="I40" i="6"/>
  <c r="I37" i="6" s="1"/>
  <c r="I36" i="6" s="1"/>
  <c r="L38" i="6"/>
  <c r="K38" i="6"/>
  <c r="J38" i="6"/>
  <c r="J37" i="6" s="1"/>
  <c r="J36" i="6" s="1"/>
  <c r="I38" i="6"/>
  <c r="L37" i="6"/>
  <c r="L36" i="6" s="1"/>
  <c r="L35" i="6" s="1"/>
  <c r="K37" i="6"/>
  <c r="K36" i="6" s="1"/>
  <c r="K35" i="6" s="1"/>
  <c r="L365" i="5"/>
  <c r="K365" i="5"/>
  <c r="J365" i="5"/>
  <c r="I365" i="5"/>
  <c r="I364" i="5" s="1"/>
  <c r="L364" i="5"/>
  <c r="K364" i="5"/>
  <c r="J364" i="5"/>
  <c r="L362" i="5"/>
  <c r="L361" i="5" s="1"/>
  <c r="K362" i="5"/>
  <c r="K361" i="5" s="1"/>
  <c r="J362" i="5"/>
  <c r="J361" i="5" s="1"/>
  <c r="I362" i="5"/>
  <c r="I361" i="5" s="1"/>
  <c r="L359" i="5"/>
  <c r="L358" i="5" s="1"/>
  <c r="K359" i="5"/>
  <c r="K358" i="5" s="1"/>
  <c r="J359" i="5"/>
  <c r="J358" i="5" s="1"/>
  <c r="I359" i="5"/>
  <c r="I358" i="5"/>
  <c r="L355" i="5"/>
  <c r="K355" i="5"/>
  <c r="J355" i="5"/>
  <c r="I355" i="5"/>
  <c r="I354" i="5" s="1"/>
  <c r="L354" i="5"/>
  <c r="K354" i="5"/>
  <c r="J354" i="5"/>
  <c r="L351" i="5"/>
  <c r="L350" i="5" s="1"/>
  <c r="K351" i="5"/>
  <c r="K350" i="5" s="1"/>
  <c r="J351" i="5"/>
  <c r="J350" i="5" s="1"/>
  <c r="I351" i="5"/>
  <c r="I350" i="5" s="1"/>
  <c r="L347" i="5"/>
  <c r="L346" i="5" s="1"/>
  <c r="K347" i="5"/>
  <c r="K346" i="5" s="1"/>
  <c r="J347" i="5"/>
  <c r="J346" i="5" s="1"/>
  <c r="I347" i="5"/>
  <c r="I346" i="5"/>
  <c r="L343" i="5"/>
  <c r="K343" i="5"/>
  <c r="J343" i="5"/>
  <c r="I343" i="5"/>
  <c r="L340" i="5"/>
  <c r="K340" i="5"/>
  <c r="J340" i="5"/>
  <c r="I340" i="5"/>
  <c r="L338" i="5"/>
  <c r="L337" i="5" s="1"/>
  <c r="L336" i="5" s="1"/>
  <c r="K338" i="5"/>
  <c r="K337" i="5" s="1"/>
  <c r="J338" i="5"/>
  <c r="J337" i="5" s="1"/>
  <c r="I338" i="5"/>
  <c r="I337" i="5" s="1"/>
  <c r="L333" i="5"/>
  <c r="L332" i="5" s="1"/>
  <c r="K333" i="5"/>
  <c r="K332" i="5" s="1"/>
  <c r="J333" i="5"/>
  <c r="J332" i="5" s="1"/>
  <c r="I333" i="5"/>
  <c r="I332" i="5" s="1"/>
  <c r="L330" i="5"/>
  <c r="L329" i="5" s="1"/>
  <c r="K330" i="5"/>
  <c r="K329" i="5" s="1"/>
  <c r="J330" i="5"/>
  <c r="J329" i="5" s="1"/>
  <c r="I330" i="5"/>
  <c r="I329" i="5"/>
  <c r="L327" i="5"/>
  <c r="K327" i="5"/>
  <c r="J327" i="5"/>
  <c r="I327" i="5"/>
  <c r="I326" i="5" s="1"/>
  <c r="L326" i="5"/>
  <c r="K326" i="5"/>
  <c r="J326" i="5"/>
  <c r="L323" i="5"/>
  <c r="L322" i="5" s="1"/>
  <c r="K323" i="5"/>
  <c r="K322" i="5" s="1"/>
  <c r="J323" i="5"/>
  <c r="J322" i="5" s="1"/>
  <c r="I323" i="5"/>
  <c r="I322" i="5" s="1"/>
  <c r="L319" i="5"/>
  <c r="L318" i="5" s="1"/>
  <c r="K319" i="5"/>
  <c r="K318" i="5" s="1"/>
  <c r="J319" i="5"/>
  <c r="J318" i="5" s="1"/>
  <c r="I319" i="5"/>
  <c r="I318" i="5"/>
  <c r="L315" i="5"/>
  <c r="K315" i="5"/>
  <c r="J315" i="5"/>
  <c r="I315" i="5"/>
  <c r="I314" i="5" s="1"/>
  <c r="L314" i="5"/>
  <c r="K314" i="5"/>
  <c r="J314" i="5"/>
  <c r="L311" i="5"/>
  <c r="K311" i="5"/>
  <c r="J311" i="5"/>
  <c r="I311" i="5"/>
  <c r="L308" i="5"/>
  <c r="K308" i="5"/>
  <c r="J308" i="5"/>
  <c r="I308" i="5"/>
  <c r="L306" i="5"/>
  <c r="L305" i="5" s="1"/>
  <c r="K306" i="5"/>
  <c r="K305" i="5" s="1"/>
  <c r="J306" i="5"/>
  <c r="J305" i="5" s="1"/>
  <c r="I306" i="5"/>
  <c r="I305" i="5"/>
  <c r="I304" i="5" s="1"/>
  <c r="L300" i="5"/>
  <c r="L299" i="5" s="1"/>
  <c r="K300" i="5"/>
  <c r="K299" i="5" s="1"/>
  <c r="J300" i="5"/>
  <c r="J299" i="5" s="1"/>
  <c r="I300" i="5"/>
  <c r="I299" i="5" s="1"/>
  <c r="L297" i="5"/>
  <c r="L296" i="5" s="1"/>
  <c r="K297" i="5"/>
  <c r="K296" i="5" s="1"/>
  <c r="J297" i="5"/>
  <c r="J296" i="5" s="1"/>
  <c r="I297" i="5"/>
  <c r="I296" i="5"/>
  <c r="L294" i="5"/>
  <c r="K294" i="5"/>
  <c r="J294" i="5"/>
  <c r="I294" i="5"/>
  <c r="I293" i="5" s="1"/>
  <c r="L293" i="5"/>
  <c r="K293" i="5"/>
  <c r="J293" i="5"/>
  <c r="L290" i="5"/>
  <c r="K290" i="5"/>
  <c r="K289" i="5" s="1"/>
  <c r="J290" i="5"/>
  <c r="J289" i="5" s="1"/>
  <c r="I290" i="5"/>
  <c r="I289" i="5" s="1"/>
  <c r="L289" i="5"/>
  <c r="L286" i="5"/>
  <c r="L285" i="5" s="1"/>
  <c r="K286" i="5"/>
  <c r="K285" i="5" s="1"/>
  <c r="J286" i="5"/>
  <c r="J285" i="5" s="1"/>
  <c r="I286" i="5"/>
  <c r="I285" i="5"/>
  <c r="L282" i="5"/>
  <c r="K282" i="5"/>
  <c r="J282" i="5"/>
  <c r="I282" i="5"/>
  <c r="I281" i="5" s="1"/>
  <c r="L281" i="5"/>
  <c r="K281" i="5"/>
  <c r="J281" i="5"/>
  <c r="L278" i="5"/>
  <c r="K278" i="5"/>
  <c r="J278" i="5"/>
  <c r="I278" i="5"/>
  <c r="L275" i="5"/>
  <c r="K275" i="5"/>
  <c r="J275" i="5"/>
  <c r="I275" i="5"/>
  <c r="L273" i="5"/>
  <c r="L272" i="5" s="1"/>
  <c r="L271" i="5" s="1"/>
  <c r="K273" i="5"/>
  <c r="K272" i="5" s="1"/>
  <c r="J273" i="5"/>
  <c r="J272" i="5" s="1"/>
  <c r="I273" i="5"/>
  <c r="I272" i="5"/>
  <c r="L268" i="5"/>
  <c r="L267" i="5" s="1"/>
  <c r="K268" i="5"/>
  <c r="K267" i="5" s="1"/>
  <c r="J268" i="5"/>
  <c r="J267" i="5" s="1"/>
  <c r="I268" i="5"/>
  <c r="I267" i="5"/>
  <c r="L265" i="5"/>
  <c r="K265" i="5"/>
  <c r="J265" i="5"/>
  <c r="I265" i="5"/>
  <c r="I264" i="5" s="1"/>
  <c r="L264" i="5"/>
  <c r="K264" i="5"/>
  <c r="J264" i="5"/>
  <c r="L262" i="5"/>
  <c r="K262" i="5"/>
  <c r="J262" i="5"/>
  <c r="J261" i="5" s="1"/>
  <c r="I262" i="5"/>
  <c r="I261" i="5" s="1"/>
  <c r="L261" i="5"/>
  <c r="K261" i="5"/>
  <c r="L258" i="5"/>
  <c r="L257" i="5" s="1"/>
  <c r="K258" i="5"/>
  <c r="K257" i="5" s="1"/>
  <c r="J258" i="5"/>
  <c r="J257" i="5" s="1"/>
  <c r="I258" i="5"/>
  <c r="I257" i="5"/>
  <c r="L254" i="5"/>
  <c r="K254" i="5"/>
  <c r="J254" i="5"/>
  <c r="I254" i="5"/>
  <c r="I253" i="5" s="1"/>
  <c r="L253" i="5"/>
  <c r="K253" i="5"/>
  <c r="J253" i="5"/>
  <c r="L250" i="5"/>
  <c r="K250" i="5"/>
  <c r="J250" i="5"/>
  <c r="J249" i="5" s="1"/>
  <c r="I250" i="5"/>
  <c r="I249" i="5" s="1"/>
  <c r="L249" i="5"/>
  <c r="K249" i="5"/>
  <c r="L246" i="5"/>
  <c r="K246" i="5"/>
  <c r="J246" i="5"/>
  <c r="I246" i="5"/>
  <c r="L243" i="5"/>
  <c r="K243" i="5"/>
  <c r="J243" i="5"/>
  <c r="I243" i="5"/>
  <c r="L241" i="5"/>
  <c r="K241" i="5"/>
  <c r="J241" i="5"/>
  <c r="I241" i="5"/>
  <c r="I240" i="5" s="1"/>
  <c r="I239" i="5" s="1"/>
  <c r="L240" i="5"/>
  <c r="L239" i="5" s="1"/>
  <c r="K240" i="5"/>
  <c r="J240" i="5"/>
  <c r="L234" i="5"/>
  <c r="L233" i="5" s="1"/>
  <c r="L232" i="5" s="1"/>
  <c r="K234" i="5"/>
  <c r="K233" i="5" s="1"/>
  <c r="K232" i="5" s="1"/>
  <c r="J234" i="5"/>
  <c r="J233" i="5" s="1"/>
  <c r="J232" i="5" s="1"/>
  <c r="I234" i="5"/>
  <c r="I233" i="5"/>
  <c r="I232" i="5" s="1"/>
  <c r="L230" i="5"/>
  <c r="L229" i="5" s="1"/>
  <c r="L228" i="5" s="1"/>
  <c r="K230" i="5"/>
  <c r="K229" i="5" s="1"/>
  <c r="K228" i="5" s="1"/>
  <c r="J230" i="5"/>
  <c r="J229" i="5" s="1"/>
  <c r="J228" i="5" s="1"/>
  <c r="I230" i="5"/>
  <c r="I229" i="5"/>
  <c r="I228" i="5" s="1"/>
  <c r="L221" i="5"/>
  <c r="L220" i="5" s="1"/>
  <c r="K221" i="5"/>
  <c r="K220" i="5" s="1"/>
  <c r="J221" i="5"/>
  <c r="J220" i="5" s="1"/>
  <c r="I221" i="5"/>
  <c r="I220" i="5"/>
  <c r="L218" i="5"/>
  <c r="K218" i="5"/>
  <c r="J218" i="5"/>
  <c r="I218" i="5"/>
  <c r="I217" i="5" s="1"/>
  <c r="I216" i="5" s="1"/>
  <c r="L217" i="5"/>
  <c r="K217" i="5"/>
  <c r="K216" i="5" s="1"/>
  <c r="J217" i="5"/>
  <c r="J216" i="5" s="1"/>
  <c r="L211" i="5"/>
  <c r="K211" i="5"/>
  <c r="J211" i="5"/>
  <c r="I211" i="5"/>
  <c r="I210" i="5" s="1"/>
  <c r="I209" i="5" s="1"/>
  <c r="L210" i="5"/>
  <c r="L209" i="5" s="1"/>
  <c r="K210" i="5"/>
  <c r="K209" i="5" s="1"/>
  <c r="J210" i="5"/>
  <c r="J209" i="5" s="1"/>
  <c r="L207" i="5"/>
  <c r="K207" i="5"/>
  <c r="J207" i="5"/>
  <c r="I207" i="5"/>
  <c r="I206" i="5" s="1"/>
  <c r="L206" i="5"/>
  <c r="K206" i="5"/>
  <c r="J206" i="5"/>
  <c r="L202" i="5"/>
  <c r="K202" i="5"/>
  <c r="J202" i="5"/>
  <c r="J201" i="5" s="1"/>
  <c r="I202" i="5"/>
  <c r="I201" i="5" s="1"/>
  <c r="L201" i="5"/>
  <c r="K201" i="5"/>
  <c r="L196" i="5"/>
  <c r="L195" i="5" s="1"/>
  <c r="L186" i="5" s="1"/>
  <c r="K196" i="5"/>
  <c r="K195" i="5" s="1"/>
  <c r="K186" i="5" s="1"/>
  <c r="J196" i="5"/>
  <c r="J195" i="5" s="1"/>
  <c r="I196" i="5"/>
  <c r="I195" i="5"/>
  <c r="L191" i="5"/>
  <c r="K191" i="5"/>
  <c r="J191" i="5"/>
  <c r="I191" i="5"/>
  <c r="I190" i="5" s="1"/>
  <c r="L190" i="5"/>
  <c r="K190" i="5"/>
  <c r="J190" i="5"/>
  <c r="L188" i="5"/>
  <c r="K188" i="5"/>
  <c r="J188" i="5"/>
  <c r="J187" i="5" s="1"/>
  <c r="J186" i="5" s="1"/>
  <c r="I188" i="5"/>
  <c r="I187" i="5" s="1"/>
  <c r="L187" i="5"/>
  <c r="K187" i="5"/>
  <c r="L180" i="5"/>
  <c r="L179" i="5" s="1"/>
  <c r="K180" i="5"/>
  <c r="K179" i="5" s="1"/>
  <c r="J180" i="5"/>
  <c r="J179" i="5" s="1"/>
  <c r="I180" i="5"/>
  <c r="I179" i="5"/>
  <c r="L175" i="5"/>
  <c r="K175" i="5"/>
  <c r="J175" i="5"/>
  <c r="I175" i="5"/>
  <c r="I174" i="5" s="1"/>
  <c r="I173" i="5" s="1"/>
  <c r="L174" i="5"/>
  <c r="L173" i="5" s="1"/>
  <c r="K174" i="5"/>
  <c r="K173" i="5" s="1"/>
  <c r="J174" i="5"/>
  <c r="L171" i="5"/>
  <c r="K171" i="5"/>
  <c r="J171" i="5"/>
  <c r="I171" i="5"/>
  <c r="I170" i="5" s="1"/>
  <c r="I169" i="5" s="1"/>
  <c r="L170" i="5"/>
  <c r="L169" i="5" s="1"/>
  <c r="L168" i="5" s="1"/>
  <c r="K170" i="5"/>
  <c r="K169" i="5" s="1"/>
  <c r="J170" i="5"/>
  <c r="J169" i="5" s="1"/>
  <c r="L166" i="5"/>
  <c r="L165" i="5" s="1"/>
  <c r="K166" i="5"/>
  <c r="K165" i="5" s="1"/>
  <c r="J166" i="5"/>
  <c r="J165" i="5" s="1"/>
  <c r="I166" i="5"/>
  <c r="I165" i="5"/>
  <c r="L161" i="5"/>
  <c r="K161" i="5"/>
  <c r="J161" i="5"/>
  <c r="I161" i="5"/>
  <c r="I160" i="5" s="1"/>
  <c r="I159" i="5" s="1"/>
  <c r="I158" i="5" s="1"/>
  <c r="L160" i="5"/>
  <c r="L159" i="5" s="1"/>
  <c r="L158" i="5" s="1"/>
  <c r="K160" i="5"/>
  <c r="J160" i="5"/>
  <c r="L155" i="5"/>
  <c r="L154" i="5" s="1"/>
  <c r="L153" i="5" s="1"/>
  <c r="K155" i="5"/>
  <c r="K154" i="5" s="1"/>
  <c r="K153" i="5" s="1"/>
  <c r="J155" i="5"/>
  <c r="J154" i="5" s="1"/>
  <c r="J153" i="5" s="1"/>
  <c r="I155" i="5"/>
  <c r="I154" i="5"/>
  <c r="I153" i="5" s="1"/>
  <c r="L151" i="5"/>
  <c r="L150" i="5" s="1"/>
  <c r="K151" i="5"/>
  <c r="K150" i="5" s="1"/>
  <c r="J151" i="5"/>
  <c r="J150" i="5" s="1"/>
  <c r="I151" i="5"/>
  <c r="I150" i="5"/>
  <c r="L147" i="5"/>
  <c r="K147" i="5"/>
  <c r="J147" i="5"/>
  <c r="I147" i="5"/>
  <c r="I146" i="5" s="1"/>
  <c r="I145" i="5" s="1"/>
  <c r="L146" i="5"/>
  <c r="L145" i="5" s="1"/>
  <c r="K146" i="5"/>
  <c r="K145" i="5" s="1"/>
  <c r="J146" i="5"/>
  <c r="J145" i="5" s="1"/>
  <c r="L142" i="5"/>
  <c r="K142" i="5"/>
  <c r="J142" i="5"/>
  <c r="I142" i="5"/>
  <c r="I141" i="5" s="1"/>
  <c r="I140" i="5" s="1"/>
  <c r="L141" i="5"/>
  <c r="L140" i="5" s="1"/>
  <c r="L139" i="5" s="1"/>
  <c r="K141" i="5"/>
  <c r="K140" i="5" s="1"/>
  <c r="J141" i="5"/>
  <c r="J140" i="5" s="1"/>
  <c r="L137" i="5"/>
  <c r="L136" i="5" s="1"/>
  <c r="L135" i="5" s="1"/>
  <c r="K137" i="5"/>
  <c r="K136" i="5" s="1"/>
  <c r="K135" i="5" s="1"/>
  <c r="J137" i="5"/>
  <c r="J136" i="5" s="1"/>
  <c r="J135" i="5" s="1"/>
  <c r="I137" i="5"/>
  <c r="I136" i="5"/>
  <c r="I135" i="5" s="1"/>
  <c r="L133" i="5"/>
  <c r="L132" i="5" s="1"/>
  <c r="L131" i="5" s="1"/>
  <c r="K133" i="5"/>
  <c r="K132" i="5" s="1"/>
  <c r="K131" i="5" s="1"/>
  <c r="J133" i="5"/>
  <c r="J132" i="5" s="1"/>
  <c r="J131" i="5" s="1"/>
  <c r="I133" i="5"/>
  <c r="I132" i="5"/>
  <c r="I131" i="5" s="1"/>
  <c r="L129" i="5"/>
  <c r="L128" i="5" s="1"/>
  <c r="L127" i="5" s="1"/>
  <c r="K129" i="5"/>
  <c r="K128" i="5" s="1"/>
  <c r="K127" i="5" s="1"/>
  <c r="J129" i="5"/>
  <c r="J128" i="5" s="1"/>
  <c r="J127" i="5" s="1"/>
  <c r="I129" i="5"/>
  <c r="I128" i="5"/>
  <c r="I127" i="5" s="1"/>
  <c r="L125" i="5"/>
  <c r="L124" i="5" s="1"/>
  <c r="L123" i="5" s="1"/>
  <c r="K125" i="5"/>
  <c r="K124" i="5" s="1"/>
  <c r="K123" i="5" s="1"/>
  <c r="J125" i="5"/>
  <c r="J124" i="5" s="1"/>
  <c r="J123" i="5" s="1"/>
  <c r="I125" i="5"/>
  <c r="I124" i="5"/>
  <c r="I123" i="5" s="1"/>
  <c r="L121" i="5"/>
  <c r="L120" i="5" s="1"/>
  <c r="L119" i="5" s="1"/>
  <c r="K121" i="5"/>
  <c r="K120" i="5" s="1"/>
  <c r="K119" i="5" s="1"/>
  <c r="J121" i="5"/>
  <c r="J120" i="5" s="1"/>
  <c r="J119" i="5" s="1"/>
  <c r="I121" i="5"/>
  <c r="I120" i="5"/>
  <c r="I119" i="5" s="1"/>
  <c r="L116" i="5"/>
  <c r="L115" i="5" s="1"/>
  <c r="L114" i="5" s="1"/>
  <c r="L113" i="5" s="1"/>
  <c r="K116" i="5"/>
  <c r="K115" i="5" s="1"/>
  <c r="K114" i="5" s="1"/>
  <c r="J116" i="5"/>
  <c r="J115" i="5" s="1"/>
  <c r="J114" i="5" s="1"/>
  <c r="J113" i="5" s="1"/>
  <c r="I116" i="5"/>
  <c r="I115" i="5"/>
  <c r="I114" i="5" s="1"/>
  <c r="L110" i="5"/>
  <c r="K110" i="5"/>
  <c r="J110" i="5"/>
  <c r="J109" i="5" s="1"/>
  <c r="I110" i="5"/>
  <c r="I109" i="5" s="1"/>
  <c r="L109" i="5"/>
  <c r="K109" i="5"/>
  <c r="L106" i="5"/>
  <c r="L105" i="5" s="1"/>
  <c r="L104" i="5" s="1"/>
  <c r="K106" i="5"/>
  <c r="K105" i="5" s="1"/>
  <c r="K104" i="5" s="1"/>
  <c r="J106" i="5"/>
  <c r="J105" i="5" s="1"/>
  <c r="J104" i="5" s="1"/>
  <c r="I106" i="5"/>
  <c r="I105" i="5"/>
  <c r="L101" i="5"/>
  <c r="L100" i="5" s="1"/>
  <c r="L99" i="5" s="1"/>
  <c r="K101" i="5"/>
  <c r="K100" i="5" s="1"/>
  <c r="K99" i="5" s="1"/>
  <c r="J101" i="5"/>
  <c r="J100" i="5" s="1"/>
  <c r="J99" i="5" s="1"/>
  <c r="I101" i="5"/>
  <c r="I100" i="5"/>
  <c r="I99" i="5" s="1"/>
  <c r="L96" i="5"/>
  <c r="L95" i="5" s="1"/>
  <c r="L94" i="5" s="1"/>
  <c r="K96" i="5"/>
  <c r="K95" i="5" s="1"/>
  <c r="K94" i="5" s="1"/>
  <c r="J96" i="5"/>
  <c r="J95" i="5" s="1"/>
  <c r="J94" i="5" s="1"/>
  <c r="I96" i="5"/>
  <c r="I95" i="5"/>
  <c r="I94" i="5" s="1"/>
  <c r="L89" i="5"/>
  <c r="K89" i="5"/>
  <c r="J89" i="5"/>
  <c r="J88" i="5" s="1"/>
  <c r="J87" i="5" s="1"/>
  <c r="J86" i="5" s="1"/>
  <c r="I89" i="5"/>
  <c r="I88" i="5" s="1"/>
  <c r="I87" i="5" s="1"/>
  <c r="I86" i="5" s="1"/>
  <c r="L88" i="5"/>
  <c r="K88" i="5"/>
  <c r="L87" i="5"/>
  <c r="L86" i="5" s="1"/>
  <c r="K87" i="5"/>
  <c r="K86" i="5" s="1"/>
  <c r="L84" i="5"/>
  <c r="K84" i="5"/>
  <c r="J84" i="5"/>
  <c r="I84" i="5"/>
  <c r="I83" i="5" s="1"/>
  <c r="I82" i="5" s="1"/>
  <c r="L83" i="5"/>
  <c r="L82" i="5" s="1"/>
  <c r="K83" i="5"/>
  <c r="K82" i="5" s="1"/>
  <c r="J83" i="5"/>
  <c r="J82" i="5" s="1"/>
  <c r="L78" i="5"/>
  <c r="K78" i="5"/>
  <c r="J78" i="5"/>
  <c r="I78" i="5"/>
  <c r="I77" i="5" s="1"/>
  <c r="L77" i="5"/>
  <c r="K77" i="5"/>
  <c r="J77" i="5"/>
  <c r="L73" i="5"/>
  <c r="K73" i="5"/>
  <c r="J73" i="5"/>
  <c r="J72" i="5" s="1"/>
  <c r="I73" i="5"/>
  <c r="I72" i="5" s="1"/>
  <c r="L72" i="5"/>
  <c r="K72" i="5"/>
  <c r="L68" i="5"/>
  <c r="L67" i="5" s="1"/>
  <c r="L66" i="5" s="1"/>
  <c r="K68" i="5"/>
  <c r="K67" i="5" s="1"/>
  <c r="K66" i="5" s="1"/>
  <c r="K65" i="5" s="1"/>
  <c r="J68" i="5"/>
  <c r="J67" i="5" s="1"/>
  <c r="J66" i="5" s="1"/>
  <c r="J65" i="5" s="1"/>
  <c r="I68" i="5"/>
  <c r="I67" i="5"/>
  <c r="L49" i="5"/>
  <c r="K49" i="5"/>
  <c r="J49" i="5"/>
  <c r="J48" i="5" s="1"/>
  <c r="J47" i="5" s="1"/>
  <c r="J46" i="5" s="1"/>
  <c r="I49" i="5"/>
  <c r="I48" i="5" s="1"/>
  <c r="I47" i="5" s="1"/>
  <c r="I46" i="5" s="1"/>
  <c r="L48" i="5"/>
  <c r="K48" i="5"/>
  <c r="L47" i="5"/>
  <c r="L46" i="5" s="1"/>
  <c r="K47" i="5"/>
  <c r="K46" i="5" s="1"/>
  <c r="L44" i="5"/>
  <c r="K44" i="5"/>
  <c r="J44" i="5"/>
  <c r="I44" i="5"/>
  <c r="I43" i="5" s="1"/>
  <c r="I42" i="5" s="1"/>
  <c r="L43" i="5"/>
  <c r="L42" i="5" s="1"/>
  <c r="K43" i="5"/>
  <c r="K42" i="5" s="1"/>
  <c r="J43" i="5"/>
  <c r="J42" i="5" s="1"/>
  <c r="L40" i="5"/>
  <c r="K40" i="5"/>
  <c r="J40" i="5"/>
  <c r="I40" i="5"/>
  <c r="L38" i="5"/>
  <c r="L37" i="5" s="1"/>
  <c r="L36" i="5" s="1"/>
  <c r="K38" i="5"/>
  <c r="K37" i="5" s="1"/>
  <c r="K36" i="5" s="1"/>
  <c r="J38" i="5"/>
  <c r="J37" i="5" s="1"/>
  <c r="J36" i="5" s="1"/>
  <c r="J35" i="5" s="1"/>
  <c r="I38" i="5"/>
  <c r="I37" i="5"/>
  <c r="I36" i="5" s="1"/>
  <c r="I35" i="5" s="1"/>
  <c r="L365" i="4"/>
  <c r="K365" i="4"/>
  <c r="K364" i="4" s="1"/>
  <c r="J365" i="4"/>
  <c r="I365" i="4"/>
  <c r="L364" i="4"/>
  <c r="J364" i="4"/>
  <c r="I364" i="4"/>
  <c r="L362" i="4"/>
  <c r="K362" i="4"/>
  <c r="J362" i="4"/>
  <c r="J361" i="4" s="1"/>
  <c r="I362" i="4"/>
  <c r="I361" i="4" s="1"/>
  <c r="L361" i="4"/>
  <c r="K361" i="4"/>
  <c r="L359" i="4"/>
  <c r="L358" i="4" s="1"/>
  <c r="K359" i="4"/>
  <c r="K358" i="4" s="1"/>
  <c r="J359" i="4"/>
  <c r="J358" i="4" s="1"/>
  <c r="I359" i="4"/>
  <c r="I358" i="4"/>
  <c r="L355" i="4"/>
  <c r="K355" i="4"/>
  <c r="K354" i="4" s="1"/>
  <c r="J355" i="4"/>
  <c r="I355" i="4"/>
  <c r="L354" i="4"/>
  <c r="J354" i="4"/>
  <c r="I354" i="4"/>
  <c r="L351" i="4"/>
  <c r="K351" i="4"/>
  <c r="J351" i="4"/>
  <c r="J350" i="4" s="1"/>
  <c r="I351" i="4"/>
  <c r="I350" i="4" s="1"/>
  <c r="L350" i="4"/>
  <c r="K350" i="4"/>
  <c r="L347" i="4"/>
  <c r="L346" i="4" s="1"/>
  <c r="K347" i="4"/>
  <c r="K346" i="4" s="1"/>
  <c r="J347" i="4"/>
  <c r="J346" i="4" s="1"/>
  <c r="I347" i="4"/>
  <c r="I346" i="4"/>
  <c r="L343" i="4"/>
  <c r="K343" i="4"/>
  <c r="J343" i="4"/>
  <c r="I343" i="4"/>
  <c r="L340" i="4"/>
  <c r="K340" i="4"/>
  <c r="J340" i="4"/>
  <c r="I340" i="4"/>
  <c r="L338" i="4"/>
  <c r="K338" i="4"/>
  <c r="J338" i="4"/>
  <c r="J337" i="4" s="1"/>
  <c r="I338" i="4"/>
  <c r="I337" i="4" s="1"/>
  <c r="L337" i="4"/>
  <c r="K337" i="4"/>
  <c r="L333" i="4"/>
  <c r="K333" i="4"/>
  <c r="J333" i="4"/>
  <c r="J332" i="4" s="1"/>
  <c r="I333" i="4"/>
  <c r="I332" i="4" s="1"/>
  <c r="L332" i="4"/>
  <c r="K332" i="4"/>
  <c r="L330" i="4"/>
  <c r="L329" i="4" s="1"/>
  <c r="K330" i="4"/>
  <c r="K329" i="4" s="1"/>
  <c r="J330" i="4"/>
  <c r="J329" i="4" s="1"/>
  <c r="I330" i="4"/>
  <c r="I329" i="4"/>
  <c r="L327" i="4"/>
  <c r="K327" i="4"/>
  <c r="K326" i="4" s="1"/>
  <c r="J327" i="4"/>
  <c r="I327" i="4"/>
  <c r="L326" i="4"/>
  <c r="J326" i="4"/>
  <c r="I326" i="4"/>
  <c r="L323" i="4"/>
  <c r="K323" i="4"/>
  <c r="J323" i="4"/>
  <c r="J322" i="4" s="1"/>
  <c r="I323" i="4"/>
  <c r="I322" i="4" s="1"/>
  <c r="L322" i="4"/>
  <c r="K322" i="4"/>
  <c r="L319" i="4"/>
  <c r="L318" i="4" s="1"/>
  <c r="K319" i="4"/>
  <c r="K318" i="4" s="1"/>
  <c r="J319" i="4"/>
  <c r="J318" i="4" s="1"/>
  <c r="I319" i="4"/>
  <c r="I318" i="4"/>
  <c r="L315" i="4"/>
  <c r="K315" i="4"/>
  <c r="K314" i="4" s="1"/>
  <c r="J315" i="4"/>
  <c r="I315" i="4"/>
  <c r="L314" i="4"/>
  <c r="J314" i="4"/>
  <c r="I314" i="4"/>
  <c r="L311" i="4"/>
  <c r="K311" i="4"/>
  <c r="J311" i="4"/>
  <c r="I311" i="4"/>
  <c r="L308" i="4"/>
  <c r="K308" i="4"/>
  <c r="J308" i="4"/>
  <c r="I308" i="4"/>
  <c r="L306" i="4"/>
  <c r="L305" i="4" s="1"/>
  <c r="L304" i="4" s="1"/>
  <c r="K306" i="4"/>
  <c r="K305" i="4" s="1"/>
  <c r="J306" i="4"/>
  <c r="J305" i="4" s="1"/>
  <c r="I306" i="4"/>
  <c r="I305" i="4"/>
  <c r="I304" i="4" s="1"/>
  <c r="L300" i="4"/>
  <c r="K300" i="4"/>
  <c r="J300" i="4"/>
  <c r="J299" i="4" s="1"/>
  <c r="I300" i="4"/>
  <c r="I299" i="4" s="1"/>
  <c r="L299" i="4"/>
  <c r="K299" i="4"/>
  <c r="L297" i="4"/>
  <c r="L296" i="4" s="1"/>
  <c r="K297" i="4"/>
  <c r="K296" i="4" s="1"/>
  <c r="J297" i="4"/>
  <c r="J296" i="4" s="1"/>
  <c r="I297" i="4"/>
  <c r="I296" i="4"/>
  <c r="L294" i="4"/>
  <c r="K294" i="4"/>
  <c r="K293" i="4" s="1"/>
  <c r="J294" i="4"/>
  <c r="I294" i="4"/>
  <c r="L293" i="4"/>
  <c r="J293" i="4"/>
  <c r="I293" i="4"/>
  <c r="L290" i="4"/>
  <c r="K290" i="4"/>
  <c r="J290" i="4"/>
  <c r="J289" i="4" s="1"/>
  <c r="I290" i="4"/>
  <c r="I289" i="4" s="1"/>
  <c r="L289" i="4"/>
  <c r="K289" i="4"/>
  <c r="L286" i="4"/>
  <c r="L285" i="4" s="1"/>
  <c r="K286" i="4"/>
  <c r="K285" i="4" s="1"/>
  <c r="J286" i="4"/>
  <c r="J285" i="4" s="1"/>
  <c r="I286" i="4"/>
  <c r="I285" i="4"/>
  <c r="L282" i="4"/>
  <c r="K282" i="4"/>
  <c r="K281" i="4" s="1"/>
  <c r="J282" i="4"/>
  <c r="I282" i="4"/>
  <c r="L281" i="4"/>
  <c r="J281" i="4"/>
  <c r="I281" i="4"/>
  <c r="L278" i="4"/>
  <c r="K278" i="4"/>
  <c r="J278" i="4"/>
  <c r="I278" i="4"/>
  <c r="L275" i="4"/>
  <c r="K275" i="4"/>
  <c r="J275" i="4"/>
  <c r="I275" i="4"/>
  <c r="L273" i="4"/>
  <c r="L272" i="4" s="1"/>
  <c r="K273" i="4"/>
  <c r="K272" i="4" s="1"/>
  <c r="J273" i="4"/>
  <c r="J272" i="4" s="1"/>
  <c r="J271" i="4" s="1"/>
  <c r="I273" i="4"/>
  <c r="I272" i="4"/>
  <c r="I271" i="4" s="1"/>
  <c r="L268" i="4"/>
  <c r="L267" i="4" s="1"/>
  <c r="K268" i="4"/>
  <c r="K267" i="4" s="1"/>
  <c r="J268" i="4"/>
  <c r="J267" i="4" s="1"/>
  <c r="I268" i="4"/>
  <c r="I267" i="4"/>
  <c r="L265" i="4"/>
  <c r="K265" i="4"/>
  <c r="K264" i="4" s="1"/>
  <c r="J265" i="4"/>
  <c r="I265" i="4"/>
  <c r="L264" i="4"/>
  <c r="J264" i="4"/>
  <c r="I264" i="4"/>
  <c r="L262" i="4"/>
  <c r="K262" i="4"/>
  <c r="J262" i="4"/>
  <c r="J261" i="4" s="1"/>
  <c r="I262" i="4"/>
  <c r="I261" i="4" s="1"/>
  <c r="L261" i="4"/>
  <c r="K261" i="4"/>
  <c r="L258" i="4"/>
  <c r="L257" i="4" s="1"/>
  <c r="K258" i="4"/>
  <c r="K257" i="4" s="1"/>
  <c r="J258" i="4"/>
  <c r="J257" i="4" s="1"/>
  <c r="I258" i="4"/>
  <c r="I257" i="4"/>
  <c r="L254" i="4"/>
  <c r="K254" i="4"/>
  <c r="K253" i="4" s="1"/>
  <c r="J254" i="4"/>
  <c r="I254" i="4"/>
  <c r="L253" i="4"/>
  <c r="J253" i="4"/>
  <c r="I253" i="4"/>
  <c r="L250" i="4"/>
  <c r="K250" i="4"/>
  <c r="J250" i="4"/>
  <c r="J249" i="4" s="1"/>
  <c r="I250" i="4"/>
  <c r="I249" i="4" s="1"/>
  <c r="I239" i="4" s="1"/>
  <c r="L249" i="4"/>
  <c r="K249" i="4"/>
  <c r="L246" i="4"/>
  <c r="K246" i="4"/>
  <c r="J246" i="4"/>
  <c r="I246" i="4"/>
  <c r="L243" i="4"/>
  <c r="K243" i="4"/>
  <c r="J243" i="4"/>
  <c r="I243" i="4"/>
  <c r="L241" i="4"/>
  <c r="K241" i="4"/>
  <c r="K240" i="4" s="1"/>
  <c r="J241" i="4"/>
  <c r="I241" i="4"/>
  <c r="L240" i="4"/>
  <c r="L239" i="4" s="1"/>
  <c r="J240" i="4"/>
  <c r="I240" i="4"/>
  <c r="L234" i="4"/>
  <c r="L233" i="4" s="1"/>
  <c r="L232" i="4" s="1"/>
  <c r="K234" i="4"/>
  <c r="K233" i="4" s="1"/>
  <c r="K232" i="4" s="1"/>
  <c r="J234" i="4"/>
  <c r="I234" i="4"/>
  <c r="J233" i="4"/>
  <c r="J232" i="4" s="1"/>
  <c r="I233" i="4"/>
  <c r="I232" i="4" s="1"/>
  <c r="L230" i="4"/>
  <c r="L229" i="4" s="1"/>
  <c r="L228" i="4" s="1"/>
  <c r="K230" i="4"/>
  <c r="K229" i="4" s="1"/>
  <c r="K228" i="4" s="1"/>
  <c r="J230" i="4"/>
  <c r="J229" i="4" s="1"/>
  <c r="J228" i="4" s="1"/>
  <c r="I230" i="4"/>
  <c r="I229" i="4"/>
  <c r="I228" i="4" s="1"/>
  <c r="L221" i="4"/>
  <c r="L220" i="4" s="1"/>
  <c r="K221" i="4"/>
  <c r="K220" i="4" s="1"/>
  <c r="J221" i="4"/>
  <c r="J220" i="4" s="1"/>
  <c r="I221" i="4"/>
  <c r="I220" i="4"/>
  <c r="L218" i="4"/>
  <c r="K218" i="4"/>
  <c r="K217" i="4" s="1"/>
  <c r="J218" i="4"/>
  <c r="I218" i="4"/>
  <c r="L217" i="4"/>
  <c r="L216" i="4" s="1"/>
  <c r="J217" i="4"/>
  <c r="J216" i="4" s="1"/>
  <c r="I217" i="4"/>
  <c r="I216" i="4"/>
  <c r="L211" i="4"/>
  <c r="K211" i="4"/>
  <c r="K210" i="4" s="1"/>
  <c r="K209" i="4" s="1"/>
  <c r="J211" i="4"/>
  <c r="I211" i="4"/>
  <c r="L210" i="4"/>
  <c r="L209" i="4" s="1"/>
  <c r="J210" i="4"/>
  <c r="J209" i="4" s="1"/>
  <c r="I210" i="4"/>
  <c r="I209" i="4"/>
  <c r="L207" i="4"/>
  <c r="K207" i="4"/>
  <c r="K206" i="4" s="1"/>
  <c r="J207" i="4"/>
  <c r="I207" i="4"/>
  <c r="L206" i="4"/>
  <c r="J206" i="4"/>
  <c r="I206" i="4"/>
  <c r="L202" i="4"/>
  <c r="K202" i="4"/>
  <c r="J202" i="4"/>
  <c r="J201" i="4" s="1"/>
  <c r="I202" i="4"/>
  <c r="I201" i="4" s="1"/>
  <c r="L201" i="4"/>
  <c r="K201" i="4"/>
  <c r="L196" i="4"/>
  <c r="L195" i="4" s="1"/>
  <c r="K196" i="4"/>
  <c r="K195" i="4" s="1"/>
  <c r="J196" i="4"/>
  <c r="J195" i="4" s="1"/>
  <c r="I196" i="4"/>
  <c r="I195" i="4"/>
  <c r="L191" i="4"/>
  <c r="K191" i="4"/>
  <c r="K190" i="4" s="1"/>
  <c r="J191" i="4"/>
  <c r="I191" i="4"/>
  <c r="L190" i="4"/>
  <c r="J190" i="4"/>
  <c r="I190" i="4"/>
  <c r="L188" i="4"/>
  <c r="K188" i="4"/>
  <c r="J188" i="4"/>
  <c r="J187" i="4" s="1"/>
  <c r="J186" i="4" s="1"/>
  <c r="I188" i="4"/>
  <c r="I187" i="4" s="1"/>
  <c r="L187" i="4"/>
  <c r="K187" i="4"/>
  <c r="L180" i="4"/>
  <c r="L179" i="4" s="1"/>
  <c r="K180" i="4"/>
  <c r="K179" i="4" s="1"/>
  <c r="J180" i="4"/>
  <c r="J179" i="4" s="1"/>
  <c r="I180" i="4"/>
  <c r="I179" i="4"/>
  <c r="L175" i="4"/>
  <c r="K175" i="4"/>
  <c r="K174" i="4" s="1"/>
  <c r="K173" i="4" s="1"/>
  <c r="J175" i="4"/>
  <c r="I175" i="4"/>
  <c r="I174" i="4" s="1"/>
  <c r="I173" i="4" s="1"/>
  <c r="L174" i="4"/>
  <c r="J174" i="4"/>
  <c r="J173" i="4" s="1"/>
  <c r="L171" i="4"/>
  <c r="K171" i="4"/>
  <c r="K170" i="4" s="1"/>
  <c r="K169" i="4" s="1"/>
  <c r="J171" i="4"/>
  <c r="I171" i="4"/>
  <c r="I170" i="4" s="1"/>
  <c r="I169" i="4" s="1"/>
  <c r="L170" i="4"/>
  <c r="L169" i="4" s="1"/>
  <c r="J170" i="4"/>
  <c r="J169" i="4" s="1"/>
  <c r="J168" i="4" s="1"/>
  <c r="L166" i="4"/>
  <c r="L165" i="4" s="1"/>
  <c r="K166" i="4"/>
  <c r="K165" i="4" s="1"/>
  <c r="J166" i="4"/>
  <c r="J165" i="4" s="1"/>
  <c r="I166" i="4"/>
  <c r="I165" i="4"/>
  <c r="L161" i="4"/>
  <c r="K161" i="4"/>
  <c r="K160" i="4" s="1"/>
  <c r="J161" i="4"/>
  <c r="I161" i="4"/>
  <c r="I160" i="4" s="1"/>
  <c r="I159" i="4" s="1"/>
  <c r="I158" i="4" s="1"/>
  <c r="L160" i="4"/>
  <c r="J160" i="4"/>
  <c r="J159" i="4" s="1"/>
  <c r="J158" i="4" s="1"/>
  <c r="L155" i="4"/>
  <c r="L154" i="4" s="1"/>
  <c r="L153" i="4" s="1"/>
  <c r="K155" i="4"/>
  <c r="K154" i="4" s="1"/>
  <c r="K153" i="4" s="1"/>
  <c r="J155" i="4"/>
  <c r="J154" i="4" s="1"/>
  <c r="J153" i="4" s="1"/>
  <c r="I155" i="4"/>
  <c r="I154" i="4"/>
  <c r="I153" i="4" s="1"/>
  <c r="L151" i="4"/>
  <c r="L150" i="4" s="1"/>
  <c r="K151" i="4"/>
  <c r="K150" i="4" s="1"/>
  <c r="J151" i="4"/>
  <c r="J150" i="4" s="1"/>
  <c r="I151" i="4"/>
  <c r="I150" i="4"/>
  <c r="L147" i="4"/>
  <c r="K147" i="4"/>
  <c r="K146" i="4" s="1"/>
  <c r="K145" i="4" s="1"/>
  <c r="J147" i="4"/>
  <c r="I147" i="4"/>
  <c r="I146" i="4" s="1"/>
  <c r="I145" i="4" s="1"/>
  <c r="L146" i="4"/>
  <c r="L145" i="4" s="1"/>
  <c r="J146" i="4"/>
  <c r="J145" i="4" s="1"/>
  <c r="L142" i="4"/>
  <c r="K142" i="4"/>
  <c r="K141" i="4" s="1"/>
  <c r="K140" i="4" s="1"/>
  <c r="J142" i="4"/>
  <c r="I142" i="4"/>
  <c r="I141" i="4" s="1"/>
  <c r="I140" i="4" s="1"/>
  <c r="L141" i="4"/>
  <c r="L140" i="4" s="1"/>
  <c r="J141" i="4"/>
  <c r="J140" i="4" s="1"/>
  <c r="L137" i="4"/>
  <c r="L136" i="4" s="1"/>
  <c r="L135" i="4" s="1"/>
  <c r="K137" i="4"/>
  <c r="K136" i="4" s="1"/>
  <c r="K135" i="4" s="1"/>
  <c r="J137" i="4"/>
  <c r="J136" i="4" s="1"/>
  <c r="J135" i="4" s="1"/>
  <c r="I137" i="4"/>
  <c r="I136" i="4"/>
  <c r="I135" i="4" s="1"/>
  <c r="L133" i="4"/>
  <c r="L132" i="4" s="1"/>
  <c r="L131" i="4" s="1"/>
  <c r="K133" i="4"/>
  <c r="K132" i="4" s="1"/>
  <c r="K131" i="4" s="1"/>
  <c r="J133" i="4"/>
  <c r="J132" i="4" s="1"/>
  <c r="J131" i="4" s="1"/>
  <c r="I133" i="4"/>
  <c r="I132" i="4"/>
  <c r="I131" i="4" s="1"/>
  <c r="L129" i="4"/>
  <c r="L128" i="4" s="1"/>
  <c r="L127" i="4" s="1"/>
  <c r="K129" i="4"/>
  <c r="K128" i="4" s="1"/>
  <c r="K127" i="4" s="1"/>
  <c r="J129" i="4"/>
  <c r="J128" i="4" s="1"/>
  <c r="J127" i="4" s="1"/>
  <c r="I129" i="4"/>
  <c r="I128" i="4"/>
  <c r="I127" i="4" s="1"/>
  <c r="L125" i="4"/>
  <c r="L124" i="4" s="1"/>
  <c r="L123" i="4" s="1"/>
  <c r="K125" i="4"/>
  <c r="K124" i="4" s="1"/>
  <c r="K123" i="4" s="1"/>
  <c r="J125" i="4"/>
  <c r="J124" i="4" s="1"/>
  <c r="J123" i="4" s="1"/>
  <c r="I125" i="4"/>
  <c r="I124" i="4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/>
  <c r="I119" i="4" s="1"/>
  <c r="L116" i="4"/>
  <c r="L115" i="4" s="1"/>
  <c r="L114" i="4" s="1"/>
  <c r="K116" i="4"/>
  <c r="K115" i="4" s="1"/>
  <c r="K114" i="4" s="1"/>
  <c r="J116" i="4"/>
  <c r="J115" i="4" s="1"/>
  <c r="J114" i="4" s="1"/>
  <c r="J113" i="4" s="1"/>
  <c r="I116" i="4"/>
  <c r="I115" i="4"/>
  <c r="I114" i="4" s="1"/>
  <c r="L110" i="4"/>
  <c r="K110" i="4"/>
  <c r="J110" i="4"/>
  <c r="J109" i="4" s="1"/>
  <c r="I110" i="4"/>
  <c r="I109" i="4" s="1"/>
  <c r="L109" i="4"/>
  <c r="K109" i="4"/>
  <c r="L106" i="4"/>
  <c r="L105" i="4" s="1"/>
  <c r="L104" i="4" s="1"/>
  <c r="K106" i="4"/>
  <c r="K105" i="4" s="1"/>
  <c r="K104" i="4" s="1"/>
  <c r="J106" i="4"/>
  <c r="J105" i="4" s="1"/>
  <c r="J104" i="4" s="1"/>
  <c r="I106" i="4"/>
  <c r="I105" i="4"/>
  <c r="I104" i="4" s="1"/>
  <c r="L101" i="4"/>
  <c r="L100" i="4" s="1"/>
  <c r="L99" i="4" s="1"/>
  <c r="K101" i="4"/>
  <c r="K100" i="4" s="1"/>
  <c r="K99" i="4" s="1"/>
  <c r="J101" i="4"/>
  <c r="J100" i="4" s="1"/>
  <c r="J99" i="4" s="1"/>
  <c r="I101" i="4"/>
  <c r="I100" i="4"/>
  <c r="I99" i="4" s="1"/>
  <c r="L96" i="4"/>
  <c r="L95" i="4" s="1"/>
  <c r="L94" i="4" s="1"/>
  <c r="L93" i="4" s="1"/>
  <c r="K96" i="4"/>
  <c r="K95" i="4" s="1"/>
  <c r="K94" i="4" s="1"/>
  <c r="J96" i="4"/>
  <c r="J95" i="4" s="1"/>
  <c r="J94" i="4" s="1"/>
  <c r="I96" i="4"/>
  <c r="I95" i="4"/>
  <c r="I94" i="4" s="1"/>
  <c r="L89" i="4"/>
  <c r="K89" i="4"/>
  <c r="J89" i="4"/>
  <c r="J88" i="4" s="1"/>
  <c r="J87" i="4" s="1"/>
  <c r="J86" i="4" s="1"/>
  <c r="I89" i="4"/>
  <c r="I88" i="4" s="1"/>
  <c r="I87" i="4" s="1"/>
  <c r="I86" i="4" s="1"/>
  <c r="L88" i="4"/>
  <c r="K88" i="4"/>
  <c r="K87" i="4" s="1"/>
  <c r="K86" i="4" s="1"/>
  <c r="L87" i="4"/>
  <c r="L86" i="4" s="1"/>
  <c r="L84" i="4"/>
  <c r="K84" i="4"/>
  <c r="K83" i="4" s="1"/>
  <c r="K82" i="4" s="1"/>
  <c r="J84" i="4"/>
  <c r="I84" i="4"/>
  <c r="I83" i="4" s="1"/>
  <c r="I82" i="4" s="1"/>
  <c r="L83" i="4"/>
  <c r="L82" i="4" s="1"/>
  <c r="J83" i="4"/>
  <c r="J82" i="4" s="1"/>
  <c r="L78" i="4"/>
  <c r="K78" i="4"/>
  <c r="K77" i="4" s="1"/>
  <c r="K66" i="4" s="1"/>
  <c r="J78" i="4"/>
  <c r="I78" i="4"/>
  <c r="I77" i="4" s="1"/>
  <c r="L77" i="4"/>
  <c r="J77" i="4"/>
  <c r="L73" i="4"/>
  <c r="K73" i="4"/>
  <c r="J73" i="4"/>
  <c r="J72" i="4" s="1"/>
  <c r="I73" i="4"/>
  <c r="I72" i="4" s="1"/>
  <c r="L72" i="4"/>
  <c r="K72" i="4"/>
  <c r="L68" i="4"/>
  <c r="L67" i="4" s="1"/>
  <c r="L66" i="4" s="1"/>
  <c r="L65" i="4" s="1"/>
  <c r="K68" i="4"/>
  <c r="J68" i="4"/>
  <c r="J67" i="4" s="1"/>
  <c r="J66" i="4" s="1"/>
  <c r="I68" i="4"/>
  <c r="K67" i="4"/>
  <c r="I67" i="4"/>
  <c r="L49" i="4"/>
  <c r="K49" i="4"/>
  <c r="J49" i="4"/>
  <c r="J48" i="4" s="1"/>
  <c r="J47" i="4" s="1"/>
  <c r="J46" i="4" s="1"/>
  <c r="I49" i="4"/>
  <c r="I48" i="4" s="1"/>
  <c r="I47" i="4" s="1"/>
  <c r="I46" i="4" s="1"/>
  <c r="L48" i="4"/>
  <c r="K48" i="4"/>
  <c r="K47" i="4" s="1"/>
  <c r="K46" i="4" s="1"/>
  <c r="L47" i="4"/>
  <c r="L46" i="4" s="1"/>
  <c r="L44" i="4"/>
  <c r="K44" i="4"/>
  <c r="K43" i="4" s="1"/>
  <c r="K42" i="4" s="1"/>
  <c r="J44" i="4"/>
  <c r="I44" i="4"/>
  <c r="L43" i="4"/>
  <c r="L42" i="4" s="1"/>
  <c r="J43" i="4"/>
  <c r="J42" i="4" s="1"/>
  <c r="I43" i="4"/>
  <c r="I42" i="4"/>
  <c r="L40" i="4"/>
  <c r="K40" i="4"/>
  <c r="J40" i="4"/>
  <c r="I40" i="4"/>
  <c r="L38" i="4"/>
  <c r="L37" i="4" s="1"/>
  <c r="L36" i="4" s="1"/>
  <c r="K38" i="4"/>
  <c r="J38" i="4"/>
  <c r="J37" i="4" s="1"/>
  <c r="J36" i="4" s="1"/>
  <c r="I38" i="4"/>
  <c r="K37" i="4"/>
  <c r="I37" i="4"/>
  <c r="I36" i="4" s="1"/>
  <c r="I35" i="4" s="1"/>
  <c r="K36" i="4"/>
  <c r="K35" i="4" s="1"/>
  <c r="L365" i="3"/>
  <c r="K365" i="3"/>
  <c r="K364" i="3" s="1"/>
  <c r="J365" i="3"/>
  <c r="I365" i="3"/>
  <c r="I364" i="3" s="1"/>
  <c r="L364" i="3"/>
  <c r="J364" i="3"/>
  <c r="L362" i="3"/>
  <c r="L361" i="3" s="1"/>
  <c r="K362" i="3"/>
  <c r="K361" i="3" s="1"/>
  <c r="J362" i="3"/>
  <c r="J361" i="3" s="1"/>
  <c r="I362" i="3"/>
  <c r="I361" i="3"/>
  <c r="L359" i="3"/>
  <c r="L358" i="3" s="1"/>
  <c r="K359" i="3"/>
  <c r="J359" i="3"/>
  <c r="J358" i="3" s="1"/>
  <c r="I359" i="3"/>
  <c r="K358" i="3"/>
  <c r="I358" i="3"/>
  <c r="L355" i="3"/>
  <c r="K355" i="3"/>
  <c r="K354" i="3" s="1"/>
  <c r="J355" i="3"/>
  <c r="I355" i="3"/>
  <c r="I354" i="3" s="1"/>
  <c r="L354" i="3"/>
  <c r="J354" i="3"/>
  <c r="L351" i="3"/>
  <c r="L350" i="3" s="1"/>
  <c r="K351" i="3"/>
  <c r="K350" i="3" s="1"/>
  <c r="J351" i="3"/>
  <c r="J350" i="3" s="1"/>
  <c r="I351" i="3"/>
  <c r="I350" i="3"/>
  <c r="L347" i="3"/>
  <c r="L346" i="3" s="1"/>
  <c r="K347" i="3"/>
  <c r="J347" i="3"/>
  <c r="J346" i="3" s="1"/>
  <c r="I347" i="3"/>
  <c r="K346" i="3"/>
  <c r="I346" i="3"/>
  <c r="L343" i="3"/>
  <c r="K343" i="3"/>
  <c r="J343" i="3"/>
  <c r="I343" i="3"/>
  <c r="L340" i="3"/>
  <c r="K340" i="3"/>
  <c r="J340" i="3"/>
  <c r="I340" i="3"/>
  <c r="L338" i="3"/>
  <c r="L337" i="3" s="1"/>
  <c r="K338" i="3"/>
  <c r="K337" i="3" s="1"/>
  <c r="J338" i="3"/>
  <c r="J337" i="3" s="1"/>
  <c r="J336" i="3" s="1"/>
  <c r="I338" i="3"/>
  <c r="I337" i="3"/>
  <c r="I336" i="3" s="1"/>
  <c r="L333" i="3"/>
  <c r="L332" i="3" s="1"/>
  <c r="K333" i="3"/>
  <c r="K332" i="3" s="1"/>
  <c r="J333" i="3"/>
  <c r="J332" i="3" s="1"/>
  <c r="I333" i="3"/>
  <c r="I332" i="3"/>
  <c r="L330" i="3"/>
  <c r="L329" i="3" s="1"/>
  <c r="K330" i="3"/>
  <c r="J330" i="3"/>
  <c r="J329" i="3" s="1"/>
  <c r="I330" i="3"/>
  <c r="K329" i="3"/>
  <c r="I329" i="3"/>
  <c r="L327" i="3"/>
  <c r="K327" i="3"/>
  <c r="K326" i="3" s="1"/>
  <c r="J327" i="3"/>
  <c r="I327" i="3"/>
  <c r="I326" i="3" s="1"/>
  <c r="L326" i="3"/>
  <c r="J326" i="3"/>
  <c r="L323" i="3"/>
  <c r="L322" i="3" s="1"/>
  <c r="K323" i="3"/>
  <c r="K322" i="3" s="1"/>
  <c r="J323" i="3"/>
  <c r="J322" i="3" s="1"/>
  <c r="I323" i="3"/>
  <c r="I322" i="3"/>
  <c r="L319" i="3"/>
  <c r="L318" i="3" s="1"/>
  <c r="K319" i="3"/>
  <c r="J319" i="3"/>
  <c r="J318" i="3" s="1"/>
  <c r="I319" i="3"/>
  <c r="K318" i="3"/>
  <c r="I318" i="3"/>
  <c r="L315" i="3"/>
  <c r="K315" i="3"/>
  <c r="J315" i="3"/>
  <c r="I315" i="3"/>
  <c r="I314" i="3" s="1"/>
  <c r="L314" i="3"/>
  <c r="K314" i="3"/>
  <c r="J314" i="3"/>
  <c r="L311" i="3"/>
  <c r="K311" i="3"/>
  <c r="J311" i="3"/>
  <c r="I311" i="3"/>
  <c r="L308" i="3"/>
  <c r="K308" i="3"/>
  <c r="J308" i="3"/>
  <c r="I308" i="3"/>
  <c r="I305" i="3" s="1"/>
  <c r="L306" i="3"/>
  <c r="L305" i="3" s="1"/>
  <c r="K306" i="3"/>
  <c r="J306" i="3"/>
  <c r="J305" i="3" s="1"/>
  <c r="J304" i="3" s="1"/>
  <c r="J303" i="3" s="1"/>
  <c r="I306" i="3"/>
  <c r="K305" i="3"/>
  <c r="K304" i="3" s="1"/>
  <c r="L300" i="3"/>
  <c r="L299" i="3" s="1"/>
  <c r="K300" i="3"/>
  <c r="K299" i="3" s="1"/>
  <c r="J300" i="3"/>
  <c r="J299" i="3" s="1"/>
  <c r="I300" i="3"/>
  <c r="I299" i="3"/>
  <c r="L297" i="3"/>
  <c r="L296" i="3" s="1"/>
  <c r="K297" i="3"/>
  <c r="J297" i="3"/>
  <c r="J296" i="3" s="1"/>
  <c r="I297" i="3"/>
  <c r="K296" i="3"/>
  <c r="I296" i="3"/>
  <c r="L294" i="3"/>
  <c r="K294" i="3"/>
  <c r="J294" i="3"/>
  <c r="I294" i="3"/>
  <c r="I293" i="3" s="1"/>
  <c r="L293" i="3"/>
  <c r="K293" i="3"/>
  <c r="J293" i="3"/>
  <c r="L290" i="3"/>
  <c r="L289" i="3" s="1"/>
  <c r="K290" i="3"/>
  <c r="K289" i="3" s="1"/>
  <c r="J290" i="3"/>
  <c r="J289" i="3" s="1"/>
  <c r="I290" i="3"/>
  <c r="I289" i="3"/>
  <c r="L286" i="3"/>
  <c r="L285" i="3" s="1"/>
  <c r="K286" i="3"/>
  <c r="J286" i="3"/>
  <c r="J285" i="3" s="1"/>
  <c r="I286" i="3"/>
  <c r="K285" i="3"/>
  <c r="I285" i="3"/>
  <c r="L282" i="3"/>
  <c r="K282" i="3"/>
  <c r="J282" i="3"/>
  <c r="I282" i="3"/>
  <c r="I281" i="3" s="1"/>
  <c r="L281" i="3"/>
  <c r="K281" i="3"/>
  <c r="J281" i="3"/>
  <c r="L278" i="3"/>
  <c r="K278" i="3"/>
  <c r="J278" i="3"/>
  <c r="I278" i="3"/>
  <c r="L275" i="3"/>
  <c r="K275" i="3"/>
  <c r="J275" i="3"/>
  <c r="I275" i="3"/>
  <c r="L273" i="3"/>
  <c r="L272" i="3" s="1"/>
  <c r="K273" i="3"/>
  <c r="J273" i="3"/>
  <c r="J272" i="3" s="1"/>
  <c r="J271" i="3" s="1"/>
  <c r="I273" i="3"/>
  <c r="K272" i="3"/>
  <c r="I272" i="3"/>
  <c r="L268" i="3"/>
  <c r="L267" i="3" s="1"/>
  <c r="K268" i="3"/>
  <c r="J268" i="3"/>
  <c r="J267" i="3" s="1"/>
  <c r="I268" i="3"/>
  <c r="K267" i="3"/>
  <c r="I267" i="3"/>
  <c r="L265" i="3"/>
  <c r="K265" i="3"/>
  <c r="J265" i="3"/>
  <c r="I265" i="3"/>
  <c r="I264" i="3" s="1"/>
  <c r="L264" i="3"/>
  <c r="K264" i="3"/>
  <c r="J264" i="3"/>
  <c r="L262" i="3"/>
  <c r="L261" i="3" s="1"/>
  <c r="K262" i="3"/>
  <c r="K261" i="3" s="1"/>
  <c r="J262" i="3"/>
  <c r="J261" i="3" s="1"/>
  <c r="I262" i="3"/>
  <c r="I261" i="3"/>
  <c r="L258" i="3"/>
  <c r="L257" i="3" s="1"/>
  <c r="K258" i="3"/>
  <c r="J258" i="3"/>
  <c r="J257" i="3" s="1"/>
  <c r="I258" i="3"/>
  <c r="K257" i="3"/>
  <c r="I257" i="3"/>
  <c r="L254" i="3"/>
  <c r="K254" i="3"/>
  <c r="K253" i="3" s="1"/>
  <c r="J254" i="3"/>
  <c r="I254" i="3"/>
  <c r="I253" i="3" s="1"/>
  <c r="L253" i="3"/>
  <c r="J253" i="3"/>
  <c r="L250" i="3"/>
  <c r="L249" i="3" s="1"/>
  <c r="K250" i="3"/>
  <c r="K249" i="3" s="1"/>
  <c r="J250" i="3"/>
  <c r="J249" i="3" s="1"/>
  <c r="I250" i="3"/>
  <c r="I249" i="3"/>
  <c r="L246" i="3"/>
  <c r="K246" i="3"/>
  <c r="J246" i="3"/>
  <c r="I246" i="3"/>
  <c r="L243" i="3"/>
  <c r="K243" i="3"/>
  <c r="J243" i="3"/>
  <c r="I243" i="3"/>
  <c r="L241" i="3"/>
  <c r="K241" i="3"/>
  <c r="K240" i="3" s="1"/>
  <c r="K239" i="3" s="1"/>
  <c r="J241" i="3"/>
  <c r="I241" i="3"/>
  <c r="I240" i="3" s="1"/>
  <c r="L240" i="3"/>
  <c r="J240" i="3"/>
  <c r="L234" i="3"/>
  <c r="L233" i="3" s="1"/>
  <c r="L232" i="3" s="1"/>
  <c r="K234" i="3"/>
  <c r="J234" i="3"/>
  <c r="J233" i="3" s="1"/>
  <c r="J232" i="3" s="1"/>
  <c r="I234" i="3"/>
  <c r="K233" i="3"/>
  <c r="K232" i="3" s="1"/>
  <c r="I233" i="3"/>
  <c r="I232" i="3"/>
  <c r="L230" i="3"/>
  <c r="L229" i="3" s="1"/>
  <c r="L228" i="3" s="1"/>
  <c r="K230" i="3"/>
  <c r="J230" i="3"/>
  <c r="J229" i="3" s="1"/>
  <c r="J228" i="3" s="1"/>
  <c r="I230" i="3"/>
  <c r="K229" i="3"/>
  <c r="K228" i="3" s="1"/>
  <c r="I229" i="3"/>
  <c r="I228" i="3"/>
  <c r="L221" i="3"/>
  <c r="L220" i="3" s="1"/>
  <c r="K221" i="3"/>
  <c r="J221" i="3"/>
  <c r="J220" i="3" s="1"/>
  <c r="I221" i="3"/>
  <c r="K220" i="3"/>
  <c r="I220" i="3"/>
  <c r="L218" i="3"/>
  <c r="K218" i="3"/>
  <c r="K217" i="3" s="1"/>
  <c r="K216" i="3" s="1"/>
  <c r="J218" i="3"/>
  <c r="I218" i="3"/>
  <c r="I217" i="3" s="1"/>
  <c r="I216" i="3" s="1"/>
  <c r="L217" i="3"/>
  <c r="J217" i="3"/>
  <c r="J216" i="3" s="1"/>
  <c r="L211" i="3"/>
  <c r="K211" i="3"/>
  <c r="K210" i="3" s="1"/>
  <c r="K209" i="3" s="1"/>
  <c r="J211" i="3"/>
  <c r="I211" i="3"/>
  <c r="I210" i="3" s="1"/>
  <c r="I209" i="3" s="1"/>
  <c r="L210" i="3"/>
  <c r="L209" i="3" s="1"/>
  <c r="J210" i="3"/>
  <c r="J209" i="3" s="1"/>
  <c r="L207" i="3"/>
  <c r="K207" i="3"/>
  <c r="K206" i="3" s="1"/>
  <c r="J207" i="3"/>
  <c r="I207" i="3"/>
  <c r="I206" i="3" s="1"/>
  <c r="L206" i="3"/>
  <c r="J206" i="3"/>
  <c r="L202" i="3"/>
  <c r="L201" i="3" s="1"/>
  <c r="K202" i="3"/>
  <c r="K201" i="3" s="1"/>
  <c r="J202" i="3"/>
  <c r="J201" i="3" s="1"/>
  <c r="I202" i="3"/>
  <c r="I201" i="3"/>
  <c r="L196" i="3"/>
  <c r="L195" i="3" s="1"/>
  <c r="K196" i="3"/>
  <c r="J196" i="3"/>
  <c r="J195" i="3" s="1"/>
  <c r="I196" i="3"/>
  <c r="K195" i="3"/>
  <c r="I195" i="3"/>
  <c r="L191" i="3"/>
  <c r="K191" i="3"/>
  <c r="K190" i="3" s="1"/>
  <c r="J191" i="3"/>
  <c r="I191" i="3"/>
  <c r="I190" i="3" s="1"/>
  <c r="L190" i="3"/>
  <c r="J190" i="3"/>
  <c r="L188" i="3"/>
  <c r="L187" i="3" s="1"/>
  <c r="L186" i="3" s="1"/>
  <c r="K188" i="3"/>
  <c r="K187" i="3" s="1"/>
  <c r="K186" i="3" s="1"/>
  <c r="K185" i="3" s="1"/>
  <c r="J188" i="3"/>
  <c r="J187" i="3" s="1"/>
  <c r="J186" i="3" s="1"/>
  <c r="I188" i="3"/>
  <c r="I187" i="3"/>
  <c r="I186" i="3" s="1"/>
  <c r="I185" i="3" s="1"/>
  <c r="L180" i="3"/>
  <c r="L179" i="3" s="1"/>
  <c r="K180" i="3"/>
  <c r="J180" i="3"/>
  <c r="J179" i="3" s="1"/>
  <c r="I180" i="3"/>
  <c r="K179" i="3"/>
  <c r="I179" i="3"/>
  <c r="L175" i="3"/>
  <c r="K175" i="3"/>
  <c r="K174" i="3" s="1"/>
  <c r="K173" i="3" s="1"/>
  <c r="J175" i="3"/>
  <c r="I175" i="3"/>
  <c r="I174" i="3" s="1"/>
  <c r="I173" i="3" s="1"/>
  <c r="L174" i="3"/>
  <c r="J174" i="3"/>
  <c r="L171" i="3"/>
  <c r="K171" i="3"/>
  <c r="K170" i="3" s="1"/>
  <c r="K169" i="3" s="1"/>
  <c r="J171" i="3"/>
  <c r="I171" i="3"/>
  <c r="I170" i="3" s="1"/>
  <c r="I169" i="3" s="1"/>
  <c r="L170" i="3"/>
  <c r="L169" i="3" s="1"/>
  <c r="J170" i="3"/>
  <c r="J169" i="3" s="1"/>
  <c r="L166" i="3"/>
  <c r="L165" i="3" s="1"/>
  <c r="K166" i="3"/>
  <c r="J166" i="3"/>
  <c r="J165" i="3" s="1"/>
  <c r="I166" i="3"/>
  <c r="K165" i="3"/>
  <c r="I165" i="3"/>
  <c r="L161" i="3"/>
  <c r="K161" i="3"/>
  <c r="K160" i="3" s="1"/>
  <c r="K159" i="3" s="1"/>
  <c r="K158" i="3" s="1"/>
  <c r="J161" i="3"/>
  <c r="I161" i="3"/>
  <c r="I160" i="3" s="1"/>
  <c r="I159" i="3" s="1"/>
  <c r="I158" i="3" s="1"/>
  <c r="L160" i="3"/>
  <c r="J160" i="3"/>
  <c r="L155" i="3"/>
  <c r="L154" i="3" s="1"/>
  <c r="L153" i="3" s="1"/>
  <c r="K155" i="3"/>
  <c r="J155" i="3"/>
  <c r="J154" i="3" s="1"/>
  <c r="J153" i="3" s="1"/>
  <c r="I155" i="3"/>
  <c r="K154" i="3"/>
  <c r="K153" i="3" s="1"/>
  <c r="I154" i="3"/>
  <c r="I153" i="3"/>
  <c r="L151" i="3"/>
  <c r="L150" i="3" s="1"/>
  <c r="K151" i="3"/>
  <c r="J151" i="3"/>
  <c r="J150" i="3" s="1"/>
  <c r="I151" i="3"/>
  <c r="K150" i="3"/>
  <c r="I150" i="3"/>
  <c r="L147" i="3"/>
  <c r="K147" i="3"/>
  <c r="K146" i="3" s="1"/>
  <c r="K145" i="3" s="1"/>
  <c r="J147" i="3"/>
  <c r="I147" i="3"/>
  <c r="I146" i="3" s="1"/>
  <c r="I145" i="3" s="1"/>
  <c r="L146" i="3"/>
  <c r="L145" i="3" s="1"/>
  <c r="J146" i="3"/>
  <c r="J145" i="3" s="1"/>
  <c r="L142" i="3"/>
  <c r="K142" i="3"/>
  <c r="K141" i="3" s="1"/>
  <c r="K140" i="3" s="1"/>
  <c r="J142" i="3"/>
  <c r="I142" i="3"/>
  <c r="I141" i="3" s="1"/>
  <c r="I140" i="3" s="1"/>
  <c r="L141" i="3"/>
  <c r="L140" i="3" s="1"/>
  <c r="J141" i="3"/>
  <c r="J140" i="3" s="1"/>
  <c r="L137" i="3"/>
  <c r="L136" i="3" s="1"/>
  <c r="L135" i="3" s="1"/>
  <c r="K137" i="3"/>
  <c r="J137" i="3"/>
  <c r="J136" i="3" s="1"/>
  <c r="J135" i="3" s="1"/>
  <c r="I137" i="3"/>
  <c r="K136" i="3"/>
  <c r="K135" i="3" s="1"/>
  <c r="I136" i="3"/>
  <c r="I135" i="3"/>
  <c r="L133" i="3"/>
  <c r="L132" i="3" s="1"/>
  <c r="L131" i="3" s="1"/>
  <c r="K133" i="3"/>
  <c r="J133" i="3"/>
  <c r="J132" i="3" s="1"/>
  <c r="J131" i="3" s="1"/>
  <c r="I133" i="3"/>
  <c r="K132" i="3"/>
  <c r="K131" i="3" s="1"/>
  <c r="I132" i="3"/>
  <c r="I131" i="3"/>
  <c r="L129" i="3"/>
  <c r="L128" i="3" s="1"/>
  <c r="L127" i="3" s="1"/>
  <c r="K129" i="3"/>
  <c r="J129" i="3"/>
  <c r="J128" i="3" s="1"/>
  <c r="J127" i="3" s="1"/>
  <c r="I129" i="3"/>
  <c r="K128" i="3"/>
  <c r="K127" i="3" s="1"/>
  <c r="I128" i="3"/>
  <c r="I127" i="3"/>
  <c r="L125" i="3"/>
  <c r="L124" i="3" s="1"/>
  <c r="L123" i="3" s="1"/>
  <c r="K125" i="3"/>
  <c r="J125" i="3"/>
  <c r="J124" i="3" s="1"/>
  <c r="J123" i="3" s="1"/>
  <c r="I125" i="3"/>
  <c r="K124" i="3"/>
  <c r="K123" i="3" s="1"/>
  <c r="I124" i="3"/>
  <c r="I123" i="3"/>
  <c r="L121" i="3"/>
  <c r="L120" i="3" s="1"/>
  <c r="L119" i="3" s="1"/>
  <c r="K121" i="3"/>
  <c r="J121" i="3"/>
  <c r="J120" i="3" s="1"/>
  <c r="J119" i="3" s="1"/>
  <c r="I121" i="3"/>
  <c r="K120" i="3"/>
  <c r="K119" i="3" s="1"/>
  <c r="I120" i="3"/>
  <c r="I119" i="3"/>
  <c r="L116" i="3"/>
  <c r="L115" i="3" s="1"/>
  <c r="L114" i="3" s="1"/>
  <c r="K116" i="3"/>
  <c r="J116" i="3"/>
  <c r="J115" i="3" s="1"/>
  <c r="J114" i="3" s="1"/>
  <c r="J113" i="3" s="1"/>
  <c r="I116" i="3"/>
  <c r="K115" i="3"/>
  <c r="K114" i="3" s="1"/>
  <c r="I115" i="3"/>
  <c r="I114" i="3"/>
  <c r="I113" i="3" s="1"/>
  <c r="L110" i="3"/>
  <c r="L109" i="3" s="1"/>
  <c r="K110" i="3"/>
  <c r="K109" i="3" s="1"/>
  <c r="J110" i="3"/>
  <c r="J109" i="3" s="1"/>
  <c r="I110" i="3"/>
  <c r="I109" i="3"/>
  <c r="I104" i="3" s="1"/>
  <c r="L106" i="3"/>
  <c r="L105" i="3" s="1"/>
  <c r="K106" i="3"/>
  <c r="J106" i="3"/>
  <c r="J105" i="3" s="1"/>
  <c r="J104" i="3" s="1"/>
  <c r="I106" i="3"/>
  <c r="K105" i="3"/>
  <c r="I105" i="3"/>
  <c r="L101" i="3"/>
  <c r="L100" i="3" s="1"/>
  <c r="L99" i="3" s="1"/>
  <c r="K101" i="3"/>
  <c r="J101" i="3"/>
  <c r="J100" i="3" s="1"/>
  <c r="J99" i="3" s="1"/>
  <c r="I101" i="3"/>
  <c r="K100" i="3"/>
  <c r="K99" i="3" s="1"/>
  <c r="I100" i="3"/>
  <c r="I99" i="3"/>
  <c r="L96" i="3"/>
  <c r="L95" i="3" s="1"/>
  <c r="L94" i="3" s="1"/>
  <c r="K96" i="3"/>
  <c r="J96" i="3"/>
  <c r="J95" i="3" s="1"/>
  <c r="J94" i="3" s="1"/>
  <c r="I96" i="3"/>
  <c r="K95" i="3"/>
  <c r="K94" i="3" s="1"/>
  <c r="I95" i="3"/>
  <c r="I94" i="3"/>
  <c r="I93" i="3" s="1"/>
  <c r="L89" i="3"/>
  <c r="L88" i="3" s="1"/>
  <c r="L87" i="3" s="1"/>
  <c r="L86" i="3" s="1"/>
  <c r="K89" i="3"/>
  <c r="K88" i="3" s="1"/>
  <c r="K87" i="3" s="1"/>
  <c r="K86" i="3" s="1"/>
  <c r="J89" i="3"/>
  <c r="J88" i="3" s="1"/>
  <c r="J87" i="3" s="1"/>
  <c r="J86" i="3" s="1"/>
  <c r="I89" i="3"/>
  <c r="I88" i="3"/>
  <c r="I87" i="3" s="1"/>
  <c r="I86" i="3" s="1"/>
  <c r="L84" i="3"/>
  <c r="K84" i="3"/>
  <c r="J84" i="3"/>
  <c r="I84" i="3"/>
  <c r="I83" i="3" s="1"/>
  <c r="I82" i="3" s="1"/>
  <c r="L83" i="3"/>
  <c r="L82" i="3" s="1"/>
  <c r="K83" i="3"/>
  <c r="J83" i="3"/>
  <c r="J82" i="3" s="1"/>
  <c r="K82" i="3"/>
  <c r="L78" i="3"/>
  <c r="K78" i="3"/>
  <c r="J78" i="3"/>
  <c r="I78" i="3"/>
  <c r="I77" i="3" s="1"/>
  <c r="I66" i="3" s="1"/>
  <c r="I65" i="3" s="1"/>
  <c r="L77" i="3"/>
  <c r="K77" i="3"/>
  <c r="J77" i="3"/>
  <c r="L73" i="3"/>
  <c r="L72" i="3" s="1"/>
  <c r="K73" i="3"/>
  <c r="K72" i="3" s="1"/>
  <c r="J73" i="3"/>
  <c r="J72" i="3" s="1"/>
  <c r="I73" i="3"/>
  <c r="I72" i="3"/>
  <c r="L68" i="3"/>
  <c r="L67" i="3" s="1"/>
  <c r="K68" i="3"/>
  <c r="J68" i="3"/>
  <c r="J67" i="3" s="1"/>
  <c r="I68" i="3"/>
  <c r="K67" i="3"/>
  <c r="K66" i="3" s="1"/>
  <c r="K65" i="3" s="1"/>
  <c r="I67" i="3"/>
  <c r="L49" i="3"/>
  <c r="L48" i="3" s="1"/>
  <c r="L47" i="3" s="1"/>
  <c r="L46" i="3" s="1"/>
  <c r="K49" i="3"/>
  <c r="K48" i="3" s="1"/>
  <c r="K47" i="3" s="1"/>
  <c r="K46" i="3" s="1"/>
  <c r="J49" i="3"/>
  <c r="J48" i="3" s="1"/>
  <c r="J47" i="3" s="1"/>
  <c r="J46" i="3" s="1"/>
  <c r="I49" i="3"/>
  <c r="I48" i="3"/>
  <c r="I47" i="3" s="1"/>
  <c r="I46" i="3" s="1"/>
  <c r="L44" i="3"/>
  <c r="K44" i="3"/>
  <c r="J44" i="3"/>
  <c r="I44" i="3"/>
  <c r="I43" i="3" s="1"/>
  <c r="I42" i="3" s="1"/>
  <c r="L43" i="3"/>
  <c r="L42" i="3" s="1"/>
  <c r="K43" i="3"/>
  <c r="J43" i="3"/>
  <c r="J42" i="3" s="1"/>
  <c r="K42" i="3"/>
  <c r="L40" i="3"/>
  <c r="K40" i="3"/>
  <c r="J40" i="3"/>
  <c r="I40" i="3"/>
  <c r="I37" i="3" s="1"/>
  <c r="I36" i="3" s="1"/>
  <c r="I35" i="3" s="1"/>
  <c r="L38" i="3"/>
  <c r="L37" i="3" s="1"/>
  <c r="L36" i="3" s="1"/>
  <c r="L35" i="3" s="1"/>
  <c r="K38" i="3"/>
  <c r="J38" i="3"/>
  <c r="J37" i="3" s="1"/>
  <c r="J36" i="3" s="1"/>
  <c r="I38" i="3"/>
  <c r="K37" i="3"/>
  <c r="K36" i="3" s="1"/>
  <c r="K35" i="3" s="1"/>
  <c r="L365" i="2"/>
  <c r="K365" i="2"/>
  <c r="J365" i="2"/>
  <c r="I365" i="2"/>
  <c r="I364" i="2" s="1"/>
  <c r="L364" i="2"/>
  <c r="K364" i="2"/>
  <c r="J364" i="2"/>
  <c r="L362" i="2"/>
  <c r="L361" i="2" s="1"/>
  <c r="K362" i="2"/>
  <c r="K361" i="2" s="1"/>
  <c r="J362" i="2"/>
  <c r="J361" i="2" s="1"/>
  <c r="I362" i="2"/>
  <c r="I361" i="2"/>
  <c r="L359" i="2"/>
  <c r="L358" i="2" s="1"/>
  <c r="K359" i="2"/>
  <c r="K358" i="2" s="1"/>
  <c r="J359" i="2"/>
  <c r="J358" i="2" s="1"/>
  <c r="I359" i="2"/>
  <c r="I358" i="2"/>
  <c r="L355" i="2"/>
  <c r="K355" i="2"/>
  <c r="J355" i="2"/>
  <c r="I355" i="2"/>
  <c r="I354" i="2" s="1"/>
  <c r="L354" i="2"/>
  <c r="K354" i="2"/>
  <c r="J354" i="2"/>
  <c r="L351" i="2"/>
  <c r="L350" i="2" s="1"/>
  <c r="K351" i="2"/>
  <c r="K350" i="2" s="1"/>
  <c r="J351" i="2"/>
  <c r="J350" i="2" s="1"/>
  <c r="I351" i="2"/>
  <c r="I350" i="2"/>
  <c r="L347" i="2"/>
  <c r="L346" i="2" s="1"/>
  <c r="K347" i="2"/>
  <c r="K346" i="2" s="1"/>
  <c r="J347" i="2"/>
  <c r="J346" i="2" s="1"/>
  <c r="I347" i="2"/>
  <c r="I346" i="2"/>
  <c r="L343" i="2"/>
  <c r="K343" i="2"/>
  <c r="J343" i="2"/>
  <c r="I343" i="2"/>
  <c r="L340" i="2"/>
  <c r="K340" i="2"/>
  <c r="J340" i="2"/>
  <c r="I340" i="2"/>
  <c r="L338" i="2"/>
  <c r="L337" i="2" s="1"/>
  <c r="K338" i="2"/>
  <c r="K337" i="2" s="1"/>
  <c r="J338" i="2"/>
  <c r="J337" i="2" s="1"/>
  <c r="I338" i="2"/>
  <c r="I337" i="2"/>
  <c r="L333" i="2"/>
  <c r="L332" i="2" s="1"/>
  <c r="K333" i="2"/>
  <c r="K332" i="2" s="1"/>
  <c r="J333" i="2"/>
  <c r="J332" i="2" s="1"/>
  <c r="I333" i="2"/>
  <c r="I332" i="2"/>
  <c r="L330" i="2"/>
  <c r="L329" i="2" s="1"/>
  <c r="K330" i="2"/>
  <c r="K329" i="2" s="1"/>
  <c r="J330" i="2"/>
  <c r="J329" i="2" s="1"/>
  <c r="I330" i="2"/>
  <c r="I329" i="2"/>
  <c r="L327" i="2"/>
  <c r="K327" i="2"/>
  <c r="J327" i="2"/>
  <c r="I327" i="2"/>
  <c r="I326" i="2" s="1"/>
  <c r="L326" i="2"/>
  <c r="K326" i="2"/>
  <c r="J326" i="2"/>
  <c r="L323" i="2"/>
  <c r="L322" i="2" s="1"/>
  <c r="K323" i="2"/>
  <c r="K322" i="2" s="1"/>
  <c r="J323" i="2"/>
  <c r="J322" i="2" s="1"/>
  <c r="I323" i="2"/>
  <c r="I322" i="2"/>
  <c r="L319" i="2"/>
  <c r="L318" i="2" s="1"/>
  <c r="K319" i="2"/>
  <c r="K318" i="2" s="1"/>
  <c r="J319" i="2"/>
  <c r="J318" i="2" s="1"/>
  <c r="I319" i="2"/>
  <c r="I318" i="2"/>
  <c r="L315" i="2"/>
  <c r="K315" i="2"/>
  <c r="J315" i="2"/>
  <c r="I315" i="2"/>
  <c r="I314" i="2" s="1"/>
  <c r="L314" i="2"/>
  <c r="K314" i="2"/>
  <c r="J314" i="2"/>
  <c r="L311" i="2"/>
  <c r="K311" i="2"/>
  <c r="J311" i="2"/>
  <c r="I311" i="2"/>
  <c r="L308" i="2"/>
  <c r="K308" i="2"/>
  <c r="J308" i="2"/>
  <c r="I308" i="2"/>
  <c r="I305" i="2" s="1"/>
  <c r="I304" i="2" s="1"/>
  <c r="L306" i="2"/>
  <c r="L305" i="2" s="1"/>
  <c r="K306" i="2"/>
  <c r="K305" i="2" s="1"/>
  <c r="J306" i="2"/>
  <c r="J305" i="2" s="1"/>
  <c r="I306" i="2"/>
  <c r="L300" i="2"/>
  <c r="L299" i="2" s="1"/>
  <c r="K300" i="2"/>
  <c r="K299" i="2" s="1"/>
  <c r="J300" i="2"/>
  <c r="J299" i="2" s="1"/>
  <c r="I300" i="2"/>
  <c r="I299" i="2"/>
  <c r="L297" i="2"/>
  <c r="L296" i="2" s="1"/>
  <c r="K297" i="2"/>
  <c r="K296" i="2" s="1"/>
  <c r="J297" i="2"/>
  <c r="J296" i="2" s="1"/>
  <c r="I297" i="2"/>
  <c r="I296" i="2"/>
  <c r="L294" i="2"/>
  <c r="K294" i="2"/>
  <c r="J294" i="2"/>
  <c r="I294" i="2"/>
  <c r="I293" i="2" s="1"/>
  <c r="L293" i="2"/>
  <c r="K293" i="2"/>
  <c r="J293" i="2"/>
  <c r="L290" i="2"/>
  <c r="L289" i="2" s="1"/>
  <c r="K290" i="2"/>
  <c r="K289" i="2" s="1"/>
  <c r="J290" i="2"/>
  <c r="J289" i="2" s="1"/>
  <c r="I290" i="2"/>
  <c r="I289" i="2"/>
  <c r="L286" i="2"/>
  <c r="L285" i="2" s="1"/>
  <c r="K286" i="2"/>
  <c r="K285" i="2" s="1"/>
  <c r="J286" i="2"/>
  <c r="J285" i="2" s="1"/>
  <c r="I286" i="2"/>
  <c r="I285" i="2"/>
  <c r="L282" i="2"/>
  <c r="K282" i="2"/>
  <c r="J282" i="2"/>
  <c r="I282" i="2"/>
  <c r="I281" i="2" s="1"/>
  <c r="I271" i="2" s="1"/>
  <c r="L281" i="2"/>
  <c r="K281" i="2"/>
  <c r="J281" i="2"/>
  <c r="L278" i="2"/>
  <c r="K278" i="2"/>
  <c r="J278" i="2"/>
  <c r="I278" i="2"/>
  <c r="L275" i="2"/>
  <c r="K275" i="2"/>
  <c r="J275" i="2"/>
  <c r="I275" i="2"/>
  <c r="L273" i="2"/>
  <c r="L272" i="2" s="1"/>
  <c r="L271" i="2" s="1"/>
  <c r="K273" i="2"/>
  <c r="K272" i="2" s="1"/>
  <c r="K271" i="2" s="1"/>
  <c r="J273" i="2"/>
  <c r="J272" i="2" s="1"/>
  <c r="I273" i="2"/>
  <c r="I272" i="2"/>
  <c r="L268" i="2"/>
  <c r="L267" i="2" s="1"/>
  <c r="K268" i="2"/>
  <c r="J268" i="2"/>
  <c r="J267" i="2" s="1"/>
  <c r="I268" i="2"/>
  <c r="K267" i="2"/>
  <c r="I267" i="2"/>
  <c r="L265" i="2"/>
  <c r="K265" i="2"/>
  <c r="J265" i="2"/>
  <c r="I265" i="2"/>
  <c r="I264" i="2" s="1"/>
  <c r="L264" i="2"/>
  <c r="K264" i="2"/>
  <c r="J264" i="2"/>
  <c r="L262" i="2"/>
  <c r="L261" i="2" s="1"/>
  <c r="K262" i="2"/>
  <c r="K261" i="2" s="1"/>
  <c r="J262" i="2"/>
  <c r="J261" i="2" s="1"/>
  <c r="I262" i="2"/>
  <c r="I261" i="2"/>
  <c r="L258" i="2"/>
  <c r="L257" i="2" s="1"/>
  <c r="K258" i="2"/>
  <c r="K257" i="2" s="1"/>
  <c r="J258" i="2"/>
  <c r="J257" i="2" s="1"/>
  <c r="I258" i="2"/>
  <c r="I257" i="2"/>
  <c r="L254" i="2"/>
  <c r="K254" i="2"/>
  <c r="J254" i="2"/>
  <c r="I254" i="2"/>
  <c r="I253" i="2" s="1"/>
  <c r="L253" i="2"/>
  <c r="K253" i="2"/>
  <c r="J253" i="2"/>
  <c r="L250" i="2"/>
  <c r="L249" i="2" s="1"/>
  <c r="K250" i="2"/>
  <c r="K249" i="2" s="1"/>
  <c r="J250" i="2"/>
  <c r="J249" i="2" s="1"/>
  <c r="I250" i="2"/>
  <c r="I249" i="2"/>
  <c r="L246" i="2"/>
  <c r="K246" i="2"/>
  <c r="J246" i="2"/>
  <c r="I246" i="2"/>
  <c r="L243" i="2"/>
  <c r="K243" i="2"/>
  <c r="J243" i="2"/>
  <c r="I243" i="2"/>
  <c r="L241" i="2"/>
  <c r="K241" i="2"/>
  <c r="J241" i="2"/>
  <c r="I241" i="2"/>
  <c r="I240" i="2" s="1"/>
  <c r="I239" i="2" s="1"/>
  <c r="L240" i="2"/>
  <c r="K240" i="2"/>
  <c r="J240" i="2"/>
  <c r="L234" i="2"/>
  <c r="L233" i="2" s="1"/>
  <c r="L232" i="2" s="1"/>
  <c r="K234" i="2"/>
  <c r="K233" i="2" s="1"/>
  <c r="K232" i="2" s="1"/>
  <c r="J234" i="2"/>
  <c r="J233" i="2" s="1"/>
  <c r="J232" i="2" s="1"/>
  <c r="I234" i="2"/>
  <c r="I233" i="2"/>
  <c r="I232" i="2"/>
  <c r="L230" i="2"/>
  <c r="L229" i="2" s="1"/>
  <c r="L228" i="2" s="1"/>
  <c r="K230" i="2"/>
  <c r="K229" i="2" s="1"/>
  <c r="K228" i="2" s="1"/>
  <c r="J230" i="2"/>
  <c r="J229" i="2" s="1"/>
  <c r="J228" i="2" s="1"/>
  <c r="I230" i="2"/>
  <c r="I229" i="2"/>
  <c r="I228" i="2"/>
  <c r="L221" i="2"/>
  <c r="L220" i="2" s="1"/>
  <c r="K221" i="2"/>
  <c r="K220" i="2" s="1"/>
  <c r="J221" i="2"/>
  <c r="J220" i="2" s="1"/>
  <c r="I221" i="2"/>
  <c r="I220" i="2"/>
  <c r="L218" i="2"/>
  <c r="K218" i="2"/>
  <c r="J218" i="2"/>
  <c r="I218" i="2"/>
  <c r="I217" i="2" s="1"/>
  <c r="I216" i="2" s="1"/>
  <c r="L217" i="2"/>
  <c r="K217" i="2"/>
  <c r="K216" i="2" s="1"/>
  <c r="J217" i="2"/>
  <c r="L211" i="2"/>
  <c r="K211" i="2"/>
  <c r="J211" i="2"/>
  <c r="I211" i="2"/>
  <c r="I210" i="2" s="1"/>
  <c r="I209" i="2" s="1"/>
  <c r="L210" i="2"/>
  <c r="L209" i="2" s="1"/>
  <c r="K210" i="2"/>
  <c r="K209" i="2" s="1"/>
  <c r="J210" i="2"/>
  <c r="J209" i="2" s="1"/>
  <c r="L207" i="2"/>
  <c r="K207" i="2"/>
  <c r="J207" i="2"/>
  <c r="I207" i="2"/>
  <c r="I206" i="2" s="1"/>
  <c r="L206" i="2"/>
  <c r="K206" i="2"/>
  <c r="J206" i="2"/>
  <c r="L202" i="2"/>
  <c r="L201" i="2" s="1"/>
  <c r="K202" i="2"/>
  <c r="K201" i="2" s="1"/>
  <c r="J202" i="2"/>
  <c r="J201" i="2" s="1"/>
  <c r="I202" i="2"/>
  <c r="I201" i="2"/>
  <c r="L196" i="2"/>
  <c r="L195" i="2" s="1"/>
  <c r="K196" i="2"/>
  <c r="K195" i="2" s="1"/>
  <c r="J196" i="2"/>
  <c r="J195" i="2" s="1"/>
  <c r="I196" i="2"/>
  <c r="I195" i="2"/>
  <c r="L191" i="2"/>
  <c r="K191" i="2"/>
  <c r="J191" i="2"/>
  <c r="I191" i="2"/>
  <c r="I190" i="2" s="1"/>
  <c r="L190" i="2"/>
  <c r="K190" i="2"/>
  <c r="J190" i="2"/>
  <c r="L188" i="2"/>
  <c r="L187" i="2" s="1"/>
  <c r="K188" i="2"/>
  <c r="K187" i="2" s="1"/>
  <c r="J188" i="2"/>
  <c r="J187" i="2" s="1"/>
  <c r="I188" i="2"/>
  <c r="I187" i="2"/>
  <c r="L180" i="2"/>
  <c r="L179" i="2" s="1"/>
  <c r="K180" i="2"/>
  <c r="K179" i="2" s="1"/>
  <c r="J180" i="2"/>
  <c r="J179" i="2" s="1"/>
  <c r="I180" i="2"/>
  <c r="I179" i="2"/>
  <c r="L175" i="2"/>
  <c r="K175" i="2"/>
  <c r="J175" i="2"/>
  <c r="I175" i="2"/>
  <c r="I174" i="2" s="1"/>
  <c r="I173" i="2" s="1"/>
  <c r="L174" i="2"/>
  <c r="K174" i="2"/>
  <c r="K173" i="2" s="1"/>
  <c r="J174" i="2"/>
  <c r="J173" i="2" s="1"/>
  <c r="L171" i="2"/>
  <c r="K171" i="2"/>
  <c r="J171" i="2"/>
  <c r="I171" i="2"/>
  <c r="I170" i="2" s="1"/>
  <c r="I169" i="2" s="1"/>
  <c r="I168" i="2" s="1"/>
  <c r="L170" i="2"/>
  <c r="L169" i="2" s="1"/>
  <c r="K170" i="2"/>
  <c r="K169" i="2" s="1"/>
  <c r="K168" i="2" s="1"/>
  <c r="J170" i="2"/>
  <c r="J169" i="2" s="1"/>
  <c r="J168" i="2" s="1"/>
  <c r="L166" i="2"/>
  <c r="L165" i="2" s="1"/>
  <c r="K166" i="2"/>
  <c r="K165" i="2" s="1"/>
  <c r="J166" i="2"/>
  <c r="J165" i="2" s="1"/>
  <c r="I166" i="2"/>
  <c r="I165" i="2"/>
  <c r="L161" i="2"/>
  <c r="K161" i="2"/>
  <c r="J161" i="2"/>
  <c r="I161" i="2"/>
  <c r="I160" i="2" s="1"/>
  <c r="I159" i="2" s="1"/>
  <c r="I158" i="2" s="1"/>
  <c r="L160" i="2"/>
  <c r="L159" i="2" s="1"/>
  <c r="L158" i="2" s="1"/>
  <c r="K160" i="2"/>
  <c r="K159" i="2" s="1"/>
  <c r="K158" i="2" s="1"/>
  <c r="J160" i="2"/>
  <c r="J159" i="2" s="1"/>
  <c r="J158" i="2" s="1"/>
  <c r="L155" i="2"/>
  <c r="L154" i="2" s="1"/>
  <c r="L153" i="2" s="1"/>
  <c r="K155" i="2"/>
  <c r="K154" i="2" s="1"/>
  <c r="K153" i="2" s="1"/>
  <c r="J155" i="2"/>
  <c r="J154" i="2" s="1"/>
  <c r="J153" i="2" s="1"/>
  <c r="I155" i="2"/>
  <c r="I154" i="2"/>
  <c r="I153" i="2"/>
  <c r="L151" i="2"/>
  <c r="L150" i="2" s="1"/>
  <c r="K151" i="2"/>
  <c r="K150" i="2" s="1"/>
  <c r="J151" i="2"/>
  <c r="J150" i="2" s="1"/>
  <c r="I151" i="2"/>
  <c r="I150" i="2"/>
  <c r="L147" i="2"/>
  <c r="K147" i="2"/>
  <c r="J147" i="2"/>
  <c r="I147" i="2"/>
  <c r="I146" i="2" s="1"/>
  <c r="I145" i="2" s="1"/>
  <c r="L146" i="2"/>
  <c r="L145" i="2" s="1"/>
  <c r="K146" i="2"/>
  <c r="K145" i="2" s="1"/>
  <c r="J146" i="2"/>
  <c r="J145" i="2" s="1"/>
  <c r="L142" i="2"/>
  <c r="K142" i="2"/>
  <c r="J142" i="2"/>
  <c r="I142" i="2"/>
  <c r="I141" i="2" s="1"/>
  <c r="I140" i="2" s="1"/>
  <c r="I139" i="2" s="1"/>
  <c r="L141" i="2"/>
  <c r="L140" i="2" s="1"/>
  <c r="L139" i="2" s="1"/>
  <c r="K141" i="2"/>
  <c r="K140" i="2" s="1"/>
  <c r="K139" i="2" s="1"/>
  <c r="J141" i="2"/>
  <c r="J140" i="2" s="1"/>
  <c r="J139" i="2" s="1"/>
  <c r="L137" i="2"/>
  <c r="L136" i="2" s="1"/>
  <c r="L135" i="2" s="1"/>
  <c r="K137" i="2"/>
  <c r="K136" i="2" s="1"/>
  <c r="K135" i="2" s="1"/>
  <c r="J137" i="2"/>
  <c r="J136" i="2" s="1"/>
  <c r="J135" i="2" s="1"/>
  <c r="I137" i="2"/>
  <c r="I136" i="2"/>
  <c r="I135" i="2"/>
  <c r="L133" i="2"/>
  <c r="L132" i="2" s="1"/>
  <c r="L131" i="2" s="1"/>
  <c r="K133" i="2"/>
  <c r="K132" i="2" s="1"/>
  <c r="K131" i="2" s="1"/>
  <c r="J133" i="2"/>
  <c r="J132" i="2" s="1"/>
  <c r="J131" i="2" s="1"/>
  <c r="I133" i="2"/>
  <c r="I132" i="2"/>
  <c r="I131" i="2"/>
  <c r="L129" i="2"/>
  <c r="L128" i="2" s="1"/>
  <c r="L127" i="2" s="1"/>
  <c r="K129" i="2"/>
  <c r="K128" i="2" s="1"/>
  <c r="K127" i="2" s="1"/>
  <c r="J129" i="2"/>
  <c r="J128" i="2" s="1"/>
  <c r="J127" i="2" s="1"/>
  <c r="I129" i="2"/>
  <c r="I128" i="2"/>
  <c r="I127" i="2"/>
  <c r="L125" i="2"/>
  <c r="L124" i="2" s="1"/>
  <c r="L123" i="2" s="1"/>
  <c r="K125" i="2"/>
  <c r="K124" i="2" s="1"/>
  <c r="K123" i="2" s="1"/>
  <c r="J125" i="2"/>
  <c r="J124" i="2" s="1"/>
  <c r="J123" i="2" s="1"/>
  <c r="I125" i="2"/>
  <c r="I124" i="2"/>
  <c r="I123" i="2"/>
  <c r="L121" i="2"/>
  <c r="L120" i="2" s="1"/>
  <c r="L119" i="2" s="1"/>
  <c r="K121" i="2"/>
  <c r="K120" i="2" s="1"/>
  <c r="K119" i="2" s="1"/>
  <c r="J121" i="2"/>
  <c r="J120" i="2" s="1"/>
  <c r="J119" i="2" s="1"/>
  <c r="I121" i="2"/>
  <c r="I120" i="2"/>
  <c r="I119" i="2"/>
  <c r="L116" i="2"/>
  <c r="L115" i="2" s="1"/>
  <c r="L114" i="2" s="1"/>
  <c r="L113" i="2" s="1"/>
  <c r="K116" i="2"/>
  <c r="K115" i="2" s="1"/>
  <c r="K114" i="2" s="1"/>
  <c r="K113" i="2" s="1"/>
  <c r="J116" i="2"/>
  <c r="J115" i="2" s="1"/>
  <c r="J114" i="2" s="1"/>
  <c r="J113" i="2" s="1"/>
  <c r="I116" i="2"/>
  <c r="I115" i="2"/>
  <c r="I114" i="2"/>
  <c r="I113" i="2" s="1"/>
  <c r="L110" i="2"/>
  <c r="L109" i="2" s="1"/>
  <c r="K110" i="2"/>
  <c r="K109" i="2" s="1"/>
  <c r="J110" i="2"/>
  <c r="J109" i="2" s="1"/>
  <c r="I110" i="2"/>
  <c r="I109" i="2"/>
  <c r="I104" i="2" s="1"/>
  <c r="L106" i="2"/>
  <c r="L105" i="2" s="1"/>
  <c r="K106" i="2"/>
  <c r="K105" i="2" s="1"/>
  <c r="K104" i="2" s="1"/>
  <c r="J106" i="2"/>
  <c r="J105" i="2" s="1"/>
  <c r="J104" i="2" s="1"/>
  <c r="I106" i="2"/>
  <c r="I105" i="2"/>
  <c r="L101" i="2"/>
  <c r="L100" i="2" s="1"/>
  <c r="L99" i="2" s="1"/>
  <c r="K101" i="2"/>
  <c r="K100" i="2" s="1"/>
  <c r="K99" i="2" s="1"/>
  <c r="J101" i="2"/>
  <c r="J100" i="2" s="1"/>
  <c r="J99" i="2" s="1"/>
  <c r="I101" i="2"/>
  <c r="I100" i="2"/>
  <c r="I99" i="2"/>
  <c r="L96" i="2"/>
  <c r="L95" i="2" s="1"/>
  <c r="L94" i="2" s="1"/>
  <c r="K96" i="2"/>
  <c r="K95" i="2" s="1"/>
  <c r="K94" i="2" s="1"/>
  <c r="J96" i="2"/>
  <c r="J95" i="2" s="1"/>
  <c r="J94" i="2" s="1"/>
  <c r="I96" i="2"/>
  <c r="I95" i="2"/>
  <c r="I94" i="2"/>
  <c r="I93" i="2" s="1"/>
  <c r="L89" i="2"/>
  <c r="L88" i="2" s="1"/>
  <c r="L87" i="2" s="1"/>
  <c r="L86" i="2" s="1"/>
  <c r="K89" i="2"/>
  <c r="K88" i="2" s="1"/>
  <c r="K87" i="2" s="1"/>
  <c r="K86" i="2" s="1"/>
  <c r="J89" i="2"/>
  <c r="J88" i="2" s="1"/>
  <c r="J87" i="2" s="1"/>
  <c r="J86" i="2" s="1"/>
  <c r="I89" i="2"/>
  <c r="I88" i="2"/>
  <c r="I87" i="2" s="1"/>
  <c r="I86" i="2" s="1"/>
  <c r="L84" i="2"/>
  <c r="K84" i="2"/>
  <c r="J84" i="2"/>
  <c r="I84" i="2"/>
  <c r="I83" i="2" s="1"/>
  <c r="I82" i="2" s="1"/>
  <c r="L83" i="2"/>
  <c r="L82" i="2" s="1"/>
  <c r="K83" i="2"/>
  <c r="K82" i="2" s="1"/>
  <c r="J83" i="2"/>
  <c r="J82" i="2" s="1"/>
  <c r="L78" i="2"/>
  <c r="K78" i="2"/>
  <c r="J78" i="2"/>
  <c r="I78" i="2"/>
  <c r="I77" i="2" s="1"/>
  <c r="I66" i="2" s="1"/>
  <c r="L77" i="2"/>
  <c r="K77" i="2"/>
  <c r="J77" i="2"/>
  <c r="L73" i="2"/>
  <c r="L72" i="2" s="1"/>
  <c r="K73" i="2"/>
  <c r="K72" i="2" s="1"/>
  <c r="J73" i="2"/>
  <c r="J72" i="2" s="1"/>
  <c r="I73" i="2"/>
  <c r="I72" i="2"/>
  <c r="L68" i="2"/>
  <c r="L67" i="2" s="1"/>
  <c r="L66" i="2" s="1"/>
  <c r="L65" i="2" s="1"/>
  <c r="K68" i="2"/>
  <c r="K67" i="2" s="1"/>
  <c r="J68" i="2"/>
  <c r="J67" i="2" s="1"/>
  <c r="I68" i="2"/>
  <c r="I67" i="2"/>
  <c r="L49" i="2"/>
  <c r="L48" i="2" s="1"/>
  <c r="L47" i="2" s="1"/>
  <c r="L46" i="2" s="1"/>
  <c r="K49" i="2"/>
  <c r="K48" i="2" s="1"/>
  <c r="K47" i="2" s="1"/>
  <c r="K46" i="2" s="1"/>
  <c r="J49" i="2"/>
  <c r="J48" i="2" s="1"/>
  <c r="J47" i="2" s="1"/>
  <c r="J46" i="2" s="1"/>
  <c r="I49" i="2"/>
  <c r="I48" i="2"/>
  <c r="I47" i="2" s="1"/>
  <c r="I46" i="2" s="1"/>
  <c r="L44" i="2"/>
  <c r="K44" i="2"/>
  <c r="J44" i="2"/>
  <c r="I44" i="2"/>
  <c r="I43" i="2" s="1"/>
  <c r="I42" i="2" s="1"/>
  <c r="L43" i="2"/>
  <c r="L42" i="2" s="1"/>
  <c r="K43" i="2"/>
  <c r="K42" i="2" s="1"/>
  <c r="J43" i="2"/>
  <c r="J42" i="2" s="1"/>
  <c r="L40" i="2"/>
  <c r="K40" i="2"/>
  <c r="J40" i="2"/>
  <c r="I40" i="2"/>
  <c r="I37" i="2" s="1"/>
  <c r="I36" i="2" s="1"/>
  <c r="I35" i="2" s="1"/>
  <c r="L38" i="2"/>
  <c r="L37" i="2" s="1"/>
  <c r="L36" i="2" s="1"/>
  <c r="L35" i="2" s="1"/>
  <c r="K38" i="2"/>
  <c r="K37" i="2" s="1"/>
  <c r="K36" i="2" s="1"/>
  <c r="K35" i="2" s="1"/>
  <c r="J38" i="2"/>
  <c r="J37" i="2" s="1"/>
  <c r="J36" i="2" s="1"/>
  <c r="J35" i="2" s="1"/>
  <c r="I38" i="2"/>
  <c r="L365" i="1"/>
  <c r="K365" i="1"/>
  <c r="K364" i="1" s="1"/>
  <c r="J365" i="1"/>
  <c r="I365" i="1"/>
  <c r="L364" i="1"/>
  <c r="J364" i="1"/>
  <c r="I364" i="1"/>
  <c r="L362" i="1"/>
  <c r="L361" i="1" s="1"/>
  <c r="K362" i="1"/>
  <c r="J362" i="1"/>
  <c r="J361" i="1" s="1"/>
  <c r="I362" i="1"/>
  <c r="I361" i="1" s="1"/>
  <c r="K361" i="1"/>
  <c r="L359" i="1"/>
  <c r="L358" i="1" s="1"/>
  <c r="K359" i="1"/>
  <c r="J359" i="1"/>
  <c r="J358" i="1" s="1"/>
  <c r="I359" i="1"/>
  <c r="I358" i="1" s="1"/>
  <c r="K358" i="1"/>
  <c r="L355" i="1"/>
  <c r="K355" i="1"/>
  <c r="K354" i="1" s="1"/>
  <c r="J355" i="1"/>
  <c r="I355" i="1"/>
  <c r="L354" i="1"/>
  <c r="J354" i="1"/>
  <c r="I354" i="1"/>
  <c r="L351" i="1"/>
  <c r="L350" i="1" s="1"/>
  <c r="K351" i="1"/>
  <c r="J351" i="1"/>
  <c r="J350" i="1" s="1"/>
  <c r="I351" i="1"/>
  <c r="I350" i="1" s="1"/>
  <c r="K350" i="1"/>
  <c r="L347" i="1"/>
  <c r="L346" i="1" s="1"/>
  <c r="K347" i="1"/>
  <c r="J347" i="1"/>
  <c r="J346" i="1" s="1"/>
  <c r="I347" i="1"/>
  <c r="I346" i="1" s="1"/>
  <c r="K346" i="1"/>
  <c r="L343" i="1"/>
  <c r="K343" i="1"/>
  <c r="J343" i="1"/>
  <c r="I343" i="1"/>
  <c r="L340" i="1"/>
  <c r="K340" i="1"/>
  <c r="J340" i="1"/>
  <c r="I340" i="1"/>
  <c r="L338" i="1"/>
  <c r="L337" i="1" s="1"/>
  <c r="K338" i="1"/>
  <c r="J338" i="1"/>
  <c r="J337" i="1" s="1"/>
  <c r="I338" i="1"/>
  <c r="I337" i="1" s="1"/>
  <c r="K337" i="1"/>
  <c r="K336" i="1" s="1"/>
  <c r="L333" i="1"/>
  <c r="L332" i="1" s="1"/>
  <c r="K333" i="1"/>
  <c r="J333" i="1"/>
  <c r="J332" i="1" s="1"/>
  <c r="I333" i="1"/>
  <c r="I332" i="1" s="1"/>
  <c r="K332" i="1"/>
  <c r="L330" i="1"/>
  <c r="L329" i="1" s="1"/>
  <c r="K330" i="1"/>
  <c r="J330" i="1"/>
  <c r="J329" i="1" s="1"/>
  <c r="I330" i="1"/>
  <c r="I329" i="1" s="1"/>
  <c r="K329" i="1"/>
  <c r="L327" i="1"/>
  <c r="K327" i="1"/>
  <c r="K326" i="1" s="1"/>
  <c r="J327" i="1"/>
  <c r="I327" i="1"/>
  <c r="L326" i="1"/>
  <c r="J326" i="1"/>
  <c r="I326" i="1"/>
  <c r="L323" i="1"/>
  <c r="L322" i="1" s="1"/>
  <c r="K323" i="1"/>
  <c r="J323" i="1"/>
  <c r="J322" i="1" s="1"/>
  <c r="I323" i="1"/>
  <c r="I322" i="1" s="1"/>
  <c r="K322" i="1"/>
  <c r="L319" i="1"/>
  <c r="L318" i="1" s="1"/>
  <c r="K319" i="1"/>
  <c r="J319" i="1"/>
  <c r="J318" i="1" s="1"/>
  <c r="I319" i="1"/>
  <c r="I318" i="1" s="1"/>
  <c r="K318" i="1"/>
  <c r="L315" i="1"/>
  <c r="K315" i="1"/>
  <c r="K314" i="1" s="1"/>
  <c r="J315" i="1"/>
  <c r="I315" i="1"/>
  <c r="L314" i="1"/>
  <c r="J314" i="1"/>
  <c r="I314" i="1"/>
  <c r="L311" i="1"/>
  <c r="K311" i="1"/>
  <c r="J311" i="1"/>
  <c r="I311" i="1"/>
  <c r="L308" i="1"/>
  <c r="K308" i="1"/>
  <c r="K305" i="1" s="1"/>
  <c r="J308" i="1"/>
  <c r="I308" i="1"/>
  <c r="L306" i="1"/>
  <c r="L305" i="1" s="1"/>
  <c r="K306" i="1"/>
  <c r="J306" i="1"/>
  <c r="J305" i="1" s="1"/>
  <c r="J304" i="1" s="1"/>
  <c r="I306" i="1"/>
  <c r="I305" i="1" s="1"/>
  <c r="L300" i="1"/>
  <c r="L299" i="1" s="1"/>
  <c r="K300" i="1"/>
  <c r="J300" i="1"/>
  <c r="J299" i="1" s="1"/>
  <c r="I300" i="1"/>
  <c r="I299" i="1" s="1"/>
  <c r="K299" i="1"/>
  <c r="L297" i="1"/>
  <c r="L296" i="1" s="1"/>
  <c r="K297" i="1"/>
  <c r="J297" i="1"/>
  <c r="J296" i="1" s="1"/>
  <c r="I297" i="1"/>
  <c r="I296" i="1" s="1"/>
  <c r="K296" i="1"/>
  <c r="L294" i="1"/>
  <c r="K294" i="1"/>
  <c r="K293" i="1" s="1"/>
  <c r="J294" i="1"/>
  <c r="I294" i="1"/>
  <c r="L293" i="1"/>
  <c r="J293" i="1"/>
  <c r="I293" i="1"/>
  <c r="L290" i="1"/>
  <c r="L289" i="1" s="1"/>
  <c r="K290" i="1"/>
  <c r="J290" i="1"/>
  <c r="J289" i="1" s="1"/>
  <c r="I290" i="1"/>
  <c r="I289" i="1" s="1"/>
  <c r="K289" i="1"/>
  <c r="L286" i="1"/>
  <c r="L285" i="1" s="1"/>
  <c r="K286" i="1"/>
  <c r="J286" i="1"/>
  <c r="J285" i="1" s="1"/>
  <c r="I286" i="1"/>
  <c r="I285" i="1" s="1"/>
  <c r="K285" i="1"/>
  <c r="L282" i="1"/>
  <c r="K282" i="1"/>
  <c r="K281" i="1" s="1"/>
  <c r="K271" i="1" s="1"/>
  <c r="J282" i="1"/>
  <c r="I282" i="1"/>
  <c r="L281" i="1"/>
  <c r="J281" i="1"/>
  <c r="I281" i="1"/>
  <c r="L278" i="1"/>
  <c r="K278" i="1"/>
  <c r="J278" i="1"/>
  <c r="I278" i="1"/>
  <c r="L275" i="1"/>
  <c r="K275" i="1"/>
  <c r="J275" i="1"/>
  <c r="I275" i="1"/>
  <c r="L273" i="1"/>
  <c r="L272" i="1" s="1"/>
  <c r="K273" i="1"/>
  <c r="J273" i="1"/>
  <c r="J272" i="1" s="1"/>
  <c r="I273" i="1"/>
  <c r="I272" i="1" s="1"/>
  <c r="K272" i="1"/>
  <c r="L268" i="1"/>
  <c r="L267" i="1" s="1"/>
  <c r="K268" i="1"/>
  <c r="J268" i="1"/>
  <c r="J267" i="1" s="1"/>
  <c r="I268" i="1"/>
  <c r="I267" i="1" s="1"/>
  <c r="K267" i="1"/>
  <c r="L265" i="1"/>
  <c r="K265" i="1"/>
  <c r="K264" i="1" s="1"/>
  <c r="J265" i="1"/>
  <c r="I265" i="1"/>
  <c r="L264" i="1"/>
  <c r="J264" i="1"/>
  <c r="I264" i="1"/>
  <c r="L262" i="1"/>
  <c r="K262" i="1"/>
  <c r="J262" i="1"/>
  <c r="J261" i="1" s="1"/>
  <c r="I262" i="1"/>
  <c r="L261" i="1"/>
  <c r="K261" i="1"/>
  <c r="I261" i="1"/>
  <c r="L258" i="1"/>
  <c r="L257" i="1" s="1"/>
  <c r="K258" i="1"/>
  <c r="J258" i="1"/>
  <c r="J257" i="1" s="1"/>
  <c r="I258" i="1"/>
  <c r="I257" i="1" s="1"/>
  <c r="K257" i="1"/>
  <c r="L254" i="1"/>
  <c r="K254" i="1"/>
  <c r="K253" i="1" s="1"/>
  <c r="J254" i="1"/>
  <c r="I254" i="1"/>
  <c r="L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K240" i="1" s="1"/>
  <c r="J241" i="1"/>
  <c r="I241" i="1"/>
  <c r="L240" i="1"/>
  <c r="L239" i="1" s="1"/>
  <c r="J240" i="1"/>
  <c r="I240" i="1"/>
  <c r="I239" i="1" s="1"/>
  <c r="L234" i="1"/>
  <c r="L233" i="1" s="1"/>
  <c r="L232" i="1" s="1"/>
  <c r="K234" i="1"/>
  <c r="J234" i="1"/>
  <c r="J233" i="1" s="1"/>
  <c r="J232" i="1" s="1"/>
  <c r="I234" i="1"/>
  <c r="I233" i="1" s="1"/>
  <c r="I232" i="1" s="1"/>
  <c r="K233" i="1"/>
  <c r="K232" i="1"/>
  <c r="L230" i="1"/>
  <c r="L229" i="1" s="1"/>
  <c r="L228" i="1" s="1"/>
  <c r="K230" i="1"/>
  <c r="J230" i="1"/>
  <c r="J229" i="1" s="1"/>
  <c r="J228" i="1" s="1"/>
  <c r="I230" i="1"/>
  <c r="I229" i="1" s="1"/>
  <c r="I228" i="1" s="1"/>
  <c r="K229" i="1"/>
  <c r="K228" i="1"/>
  <c r="L221" i="1"/>
  <c r="L220" i="1" s="1"/>
  <c r="K221" i="1"/>
  <c r="J221" i="1"/>
  <c r="J220" i="1" s="1"/>
  <c r="I221" i="1"/>
  <c r="I220" i="1" s="1"/>
  <c r="K220" i="1"/>
  <c r="L218" i="1"/>
  <c r="K218" i="1"/>
  <c r="K217" i="1" s="1"/>
  <c r="K216" i="1" s="1"/>
  <c r="J218" i="1"/>
  <c r="I218" i="1"/>
  <c r="L217" i="1"/>
  <c r="L216" i="1" s="1"/>
  <c r="J217" i="1"/>
  <c r="I217" i="1"/>
  <c r="I216" i="1" s="1"/>
  <c r="L211" i="1"/>
  <c r="K211" i="1"/>
  <c r="K210" i="1" s="1"/>
  <c r="K209" i="1" s="1"/>
  <c r="J211" i="1"/>
  <c r="I211" i="1"/>
  <c r="L210" i="1"/>
  <c r="L209" i="1" s="1"/>
  <c r="J210" i="1"/>
  <c r="J209" i="1" s="1"/>
  <c r="I210" i="1"/>
  <c r="I209" i="1" s="1"/>
  <c r="L207" i="1"/>
  <c r="K207" i="1"/>
  <c r="K206" i="1" s="1"/>
  <c r="J207" i="1"/>
  <c r="I207" i="1"/>
  <c r="L206" i="1"/>
  <c r="J206" i="1"/>
  <c r="I206" i="1"/>
  <c r="L202" i="1"/>
  <c r="K202" i="1"/>
  <c r="J202" i="1"/>
  <c r="I202" i="1"/>
  <c r="L201" i="1"/>
  <c r="K201" i="1"/>
  <c r="J201" i="1"/>
  <c r="I201" i="1"/>
  <c r="L196" i="1"/>
  <c r="L195" i="1" s="1"/>
  <c r="L186" i="1" s="1"/>
  <c r="K196" i="1"/>
  <c r="J196" i="1"/>
  <c r="J195" i="1" s="1"/>
  <c r="J186" i="1" s="1"/>
  <c r="I196" i="1"/>
  <c r="I195" i="1" s="1"/>
  <c r="I186" i="1" s="1"/>
  <c r="K195" i="1"/>
  <c r="L191" i="1"/>
  <c r="K191" i="1"/>
  <c r="K190" i="1" s="1"/>
  <c r="J191" i="1"/>
  <c r="I191" i="1"/>
  <c r="L190" i="1"/>
  <c r="J190" i="1"/>
  <c r="I190" i="1"/>
  <c r="L188" i="1"/>
  <c r="K188" i="1"/>
  <c r="J188" i="1"/>
  <c r="I188" i="1"/>
  <c r="L187" i="1"/>
  <c r="K187" i="1"/>
  <c r="J187" i="1"/>
  <c r="I187" i="1"/>
  <c r="L180" i="1"/>
  <c r="L179" i="1" s="1"/>
  <c r="K180" i="1"/>
  <c r="J180" i="1"/>
  <c r="J179" i="1" s="1"/>
  <c r="I180" i="1"/>
  <c r="I179" i="1" s="1"/>
  <c r="K179" i="1"/>
  <c r="L175" i="1"/>
  <c r="K175" i="1"/>
  <c r="K174" i="1" s="1"/>
  <c r="K173" i="1" s="1"/>
  <c r="J175" i="1"/>
  <c r="I175" i="1"/>
  <c r="L174" i="1"/>
  <c r="J174" i="1"/>
  <c r="I174" i="1"/>
  <c r="I173" i="1" s="1"/>
  <c r="L171" i="1"/>
  <c r="K171" i="1"/>
  <c r="K170" i="1" s="1"/>
  <c r="K169" i="1" s="1"/>
  <c r="K168" i="1" s="1"/>
  <c r="J171" i="1"/>
  <c r="I171" i="1"/>
  <c r="L170" i="1"/>
  <c r="L169" i="1" s="1"/>
  <c r="J170" i="1"/>
  <c r="J169" i="1" s="1"/>
  <c r="I170" i="1"/>
  <c r="I169" i="1" s="1"/>
  <c r="L166" i="1"/>
  <c r="L165" i="1" s="1"/>
  <c r="K166" i="1"/>
  <c r="J166" i="1"/>
  <c r="J165" i="1" s="1"/>
  <c r="I166" i="1"/>
  <c r="I165" i="1" s="1"/>
  <c r="K165" i="1"/>
  <c r="L161" i="1"/>
  <c r="K161" i="1"/>
  <c r="K160" i="1" s="1"/>
  <c r="K159" i="1" s="1"/>
  <c r="K158" i="1" s="1"/>
  <c r="J161" i="1"/>
  <c r="I161" i="1"/>
  <c r="L160" i="1"/>
  <c r="J160" i="1"/>
  <c r="J159" i="1" s="1"/>
  <c r="J158" i="1" s="1"/>
  <c r="I160" i="1"/>
  <c r="L155" i="1"/>
  <c r="L154" i="1" s="1"/>
  <c r="L153" i="1" s="1"/>
  <c r="K155" i="1"/>
  <c r="J155" i="1"/>
  <c r="J154" i="1" s="1"/>
  <c r="J153" i="1" s="1"/>
  <c r="I155" i="1"/>
  <c r="I154" i="1" s="1"/>
  <c r="I153" i="1" s="1"/>
  <c r="K154" i="1"/>
  <c r="K153" i="1"/>
  <c r="L151" i="1"/>
  <c r="L150" i="1" s="1"/>
  <c r="K151" i="1"/>
  <c r="J151" i="1"/>
  <c r="J150" i="1" s="1"/>
  <c r="I151" i="1"/>
  <c r="I150" i="1" s="1"/>
  <c r="K150" i="1"/>
  <c r="L147" i="1"/>
  <c r="K147" i="1"/>
  <c r="K146" i="1" s="1"/>
  <c r="K145" i="1" s="1"/>
  <c r="J147" i="1"/>
  <c r="I147" i="1"/>
  <c r="L146" i="1"/>
  <c r="L145" i="1" s="1"/>
  <c r="J146" i="1"/>
  <c r="J145" i="1" s="1"/>
  <c r="I146" i="1"/>
  <c r="I145" i="1" s="1"/>
  <c r="L142" i="1"/>
  <c r="K142" i="1"/>
  <c r="K141" i="1" s="1"/>
  <c r="K140" i="1" s="1"/>
  <c r="K139" i="1" s="1"/>
  <c r="J142" i="1"/>
  <c r="I142" i="1"/>
  <c r="L141" i="1"/>
  <c r="L140" i="1" s="1"/>
  <c r="L139" i="1" s="1"/>
  <c r="J141" i="1"/>
  <c r="J140" i="1" s="1"/>
  <c r="I141" i="1"/>
  <c r="I140" i="1" s="1"/>
  <c r="L137" i="1"/>
  <c r="L136" i="1" s="1"/>
  <c r="L135" i="1" s="1"/>
  <c r="K137" i="1"/>
  <c r="J137" i="1"/>
  <c r="J136" i="1" s="1"/>
  <c r="J135" i="1" s="1"/>
  <c r="I137" i="1"/>
  <c r="I136" i="1" s="1"/>
  <c r="I135" i="1" s="1"/>
  <c r="K136" i="1"/>
  <c r="K135" i="1"/>
  <c r="L133" i="1"/>
  <c r="L132" i="1" s="1"/>
  <c r="L131" i="1" s="1"/>
  <c r="K133" i="1"/>
  <c r="J133" i="1"/>
  <c r="J132" i="1" s="1"/>
  <c r="J131" i="1" s="1"/>
  <c r="I133" i="1"/>
  <c r="I132" i="1" s="1"/>
  <c r="I131" i="1" s="1"/>
  <c r="K132" i="1"/>
  <c r="K131" i="1"/>
  <c r="L129" i="1"/>
  <c r="L128" i="1" s="1"/>
  <c r="L127" i="1" s="1"/>
  <c r="K129" i="1"/>
  <c r="J129" i="1"/>
  <c r="J128" i="1" s="1"/>
  <c r="J127" i="1" s="1"/>
  <c r="I129" i="1"/>
  <c r="I128" i="1" s="1"/>
  <c r="I127" i="1" s="1"/>
  <c r="K128" i="1"/>
  <c r="K127" i="1"/>
  <c r="L125" i="1"/>
  <c r="L124" i="1" s="1"/>
  <c r="L123" i="1" s="1"/>
  <c r="K125" i="1"/>
  <c r="J125" i="1"/>
  <c r="J124" i="1" s="1"/>
  <c r="J123" i="1" s="1"/>
  <c r="I125" i="1"/>
  <c r="I124" i="1" s="1"/>
  <c r="I123" i="1" s="1"/>
  <c r="K124" i="1"/>
  <c r="K123" i="1"/>
  <c r="L121" i="1"/>
  <c r="L120" i="1" s="1"/>
  <c r="L119" i="1" s="1"/>
  <c r="K121" i="1"/>
  <c r="J121" i="1"/>
  <c r="J120" i="1" s="1"/>
  <c r="J119" i="1" s="1"/>
  <c r="I121" i="1"/>
  <c r="I120" i="1" s="1"/>
  <c r="I119" i="1" s="1"/>
  <c r="K120" i="1"/>
  <c r="K119" i="1"/>
  <c r="L116" i="1"/>
  <c r="L115" i="1" s="1"/>
  <c r="L114" i="1" s="1"/>
  <c r="L113" i="1" s="1"/>
  <c r="K116" i="1"/>
  <c r="J116" i="1"/>
  <c r="J115" i="1" s="1"/>
  <c r="J114" i="1" s="1"/>
  <c r="I116" i="1"/>
  <c r="I115" i="1" s="1"/>
  <c r="I114" i="1" s="1"/>
  <c r="I113" i="1" s="1"/>
  <c r="K115" i="1"/>
  <c r="K114" i="1"/>
  <c r="K113" i="1" s="1"/>
  <c r="L110" i="1"/>
  <c r="K110" i="1"/>
  <c r="J110" i="1"/>
  <c r="I110" i="1"/>
  <c r="L109" i="1"/>
  <c r="K109" i="1"/>
  <c r="J109" i="1"/>
  <c r="I109" i="1"/>
  <c r="L106" i="1"/>
  <c r="L105" i="1" s="1"/>
  <c r="L104" i="1" s="1"/>
  <c r="K106" i="1"/>
  <c r="J106" i="1"/>
  <c r="J105" i="1" s="1"/>
  <c r="J104" i="1" s="1"/>
  <c r="I106" i="1"/>
  <c r="I105" i="1" s="1"/>
  <c r="I104" i="1" s="1"/>
  <c r="K105" i="1"/>
  <c r="K104" i="1"/>
  <c r="L101" i="1"/>
  <c r="L100" i="1" s="1"/>
  <c r="L99" i="1" s="1"/>
  <c r="K101" i="1"/>
  <c r="J101" i="1"/>
  <c r="J100" i="1" s="1"/>
  <c r="J99" i="1" s="1"/>
  <c r="I101" i="1"/>
  <c r="I100" i="1" s="1"/>
  <c r="I99" i="1" s="1"/>
  <c r="K100" i="1"/>
  <c r="K99" i="1"/>
  <c r="L96" i="1"/>
  <c r="L95" i="1" s="1"/>
  <c r="L94" i="1" s="1"/>
  <c r="K96" i="1"/>
  <c r="J96" i="1"/>
  <c r="J95" i="1" s="1"/>
  <c r="J94" i="1" s="1"/>
  <c r="I96" i="1"/>
  <c r="I95" i="1" s="1"/>
  <c r="I94" i="1" s="1"/>
  <c r="K95" i="1"/>
  <c r="K94" i="1"/>
  <c r="K93" i="1" s="1"/>
  <c r="L89" i="1"/>
  <c r="K89" i="1"/>
  <c r="J89" i="1"/>
  <c r="I89" i="1"/>
  <c r="L88" i="1"/>
  <c r="K88" i="1"/>
  <c r="K87" i="1" s="1"/>
  <c r="K86" i="1" s="1"/>
  <c r="J88" i="1"/>
  <c r="I88" i="1"/>
  <c r="I87" i="1" s="1"/>
  <c r="I86" i="1" s="1"/>
  <c r="L87" i="1"/>
  <c r="L86" i="1" s="1"/>
  <c r="J87" i="1"/>
  <c r="J86" i="1" s="1"/>
  <c r="L84" i="1"/>
  <c r="K84" i="1"/>
  <c r="K83" i="1" s="1"/>
  <c r="K82" i="1" s="1"/>
  <c r="J84" i="1"/>
  <c r="I84" i="1"/>
  <c r="I83" i="1" s="1"/>
  <c r="I82" i="1" s="1"/>
  <c r="L83" i="1"/>
  <c r="L82" i="1" s="1"/>
  <c r="J83" i="1"/>
  <c r="J82" i="1" s="1"/>
  <c r="L78" i="1"/>
  <c r="K78" i="1"/>
  <c r="K77" i="1" s="1"/>
  <c r="J78" i="1"/>
  <c r="I78" i="1"/>
  <c r="I77" i="1" s="1"/>
  <c r="L77" i="1"/>
  <c r="J77" i="1"/>
  <c r="L73" i="1"/>
  <c r="K73" i="1"/>
  <c r="J73" i="1"/>
  <c r="I73" i="1"/>
  <c r="L72" i="1"/>
  <c r="K72" i="1"/>
  <c r="J72" i="1"/>
  <c r="I72" i="1"/>
  <c r="L68" i="1"/>
  <c r="L67" i="1" s="1"/>
  <c r="L66" i="1" s="1"/>
  <c r="K68" i="1"/>
  <c r="J68" i="1"/>
  <c r="J67" i="1" s="1"/>
  <c r="J66" i="1" s="1"/>
  <c r="I68" i="1"/>
  <c r="I67" i="1" s="1"/>
  <c r="K67" i="1"/>
  <c r="L49" i="1"/>
  <c r="K49" i="1"/>
  <c r="J49" i="1"/>
  <c r="I49" i="1"/>
  <c r="L48" i="1"/>
  <c r="K48" i="1"/>
  <c r="K47" i="1" s="1"/>
  <c r="K46" i="1" s="1"/>
  <c r="J48" i="1"/>
  <c r="I48" i="1"/>
  <c r="I47" i="1" s="1"/>
  <c r="I46" i="1" s="1"/>
  <c r="L47" i="1"/>
  <c r="L46" i="1" s="1"/>
  <c r="J47" i="1"/>
  <c r="J46" i="1" s="1"/>
  <c r="L44" i="1"/>
  <c r="K44" i="1"/>
  <c r="K43" i="1" s="1"/>
  <c r="K42" i="1" s="1"/>
  <c r="J44" i="1"/>
  <c r="I44" i="1"/>
  <c r="I43" i="1" s="1"/>
  <c r="I42" i="1" s="1"/>
  <c r="L43" i="1"/>
  <c r="L42" i="1" s="1"/>
  <c r="J43" i="1"/>
  <c r="J42" i="1" s="1"/>
  <c r="L40" i="1"/>
  <c r="K40" i="1"/>
  <c r="J40" i="1"/>
  <c r="I40" i="1"/>
  <c r="L38" i="1"/>
  <c r="L37" i="1" s="1"/>
  <c r="L36" i="1" s="1"/>
  <c r="L35" i="1" s="1"/>
  <c r="K38" i="1"/>
  <c r="J38" i="1"/>
  <c r="J37" i="1" s="1"/>
  <c r="J36" i="1" s="1"/>
  <c r="I38" i="1"/>
  <c r="I37" i="1" s="1"/>
  <c r="I36" i="1" s="1"/>
  <c r="K37" i="1"/>
  <c r="K36" i="1"/>
  <c r="K35" i="1" s="1"/>
  <c r="J271" i="8" l="1"/>
  <c r="I113" i="8"/>
  <c r="K271" i="8"/>
  <c r="J304" i="8"/>
  <c r="J303" i="8" s="1"/>
  <c r="J113" i="8"/>
  <c r="J34" i="8" s="1"/>
  <c r="J139" i="8"/>
  <c r="K304" i="8"/>
  <c r="I336" i="8"/>
  <c r="K66" i="8"/>
  <c r="K65" i="8" s="1"/>
  <c r="I104" i="8"/>
  <c r="K139" i="8"/>
  <c r="L113" i="8"/>
  <c r="L34" i="8" s="1"/>
  <c r="I173" i="8"/>
  <c r="I168" i="8" s="1"/>
  <c r="I186" i="8"/>
  <c r="I185" i="8" s="1"/>
  <c r="K336" i="8"/>
  <c r="K104" i="8"/>
  <c r="K93" i="8" s="1"/>
  <c r="J173" i="8"/>
  <c r="J186" i="8"/>
  <c r="J185" i="8" s="1"/>
  <c r="L271" i="8"/>
  <c r="J336" i="8"/>
  <c r="K113" i="8"/>
  <c r="L185" i="8"/>
  <c r="K35" i="8"/>
  <c r="K173" i="8"/>
  <c r="K186" i="8"/>
  <c r="K185" i="8" s="1"/>
  <c r="J239" i="8"/>
  <c r="J238" i="8" s="1"/>
  <c r="I93" i="8"/>
  <c r="I34" i="8" s="1"/>
  <c r="L139" i="8"/>
  <c r="K216" i="8"/>
  <c r="K239" i="8"/>
  <c r="L304" i="8"/>
  <c r="L303" i="8" s="1"/>
  <c r="L168" i="8"/>
  <c r="J93" i="8"/>
  <c r="J168" i="8"/>
  <c r="K168" i="8"/>
  <c r="L238" i="8"/>
  <c r="I303" i="8"/>
  <c r="L93" i="7"/>
  <c r="I35" i="7"/>
  <c r="L66" i="7"/>
  <c r="L65" i="7" s="1"/>
  <c r="L304" i="7"/>
  <c r="L303" i="7" s="1"/>
  <c r="J113" i="7"/>
  <c r="I303" i="7"/>
  <c r="J159" i="7"/>
  <c r="J158" i="7" s="1"/>
  <c r="I168" i="7"/>
  <c r="K336" i="7"/>
  <c r="K303" i="7" s="1"/>
  <c r="L113" i="7"/>
  <c r="I139" i="7"/>
  <c r="L168" i="7"/>
  <c r="I186" i="7"/>
  <c r="I185" i="7" s="1"/>
  <c r="J239" i="7"/>
  <c r="J238" i="7" s="1"/>
  <c r="J184" i="7" s="1"/>
  <c r="J139" i="7"/>
  <c r="K168" i="7"/>
  <c r="K139" i="7"/>
  <c r="L159" i="7"/>
  <c r="L158" i="7" s="1"/>
  <c r="J173" i="7"/>
  <c r="J168" i="7" s="1"/>
  <c r="I239" i="7"/>
  <c r="I238" i="7" s="1"/>
  <c r="K93" i="7"/>
  <c r="K34" i="7" s="1"/>
  <c r="L185" i="7"/>
  <c r="L184" i="7" s="1"/>
  <c r="J65" i="7"/>
  <c r="K186" i="7"/>
  <c r="K185" i="7" s="1"/>
  <c r="J303" i="7"/>
  <c r="L35" i="7"/>
  <c r="K113" i="7"/>
  <c r="J35" i="6"/>
  <c r="I186" i="6"/>
  <c r="I185" i="6" s="1"/>
  <c r="J239" i="6"/>
  <c r="J238" i="6" s="1"/>
  <c r="K104" i="6"/>
  <c r="L139" i="6"/>
  <c r="K304" i="6"/>
  <c r="K303" i="6" s="1"/>
  <c r="J336" i="6"/>
  <c r="L184" i="6"/>
  <c r="I35" i="6"/>
  <c r="I34" i="6" s="1"/>
  <c r="J304" i="6"/>
  <c r="J303" i="6" s="1"/>
  <c r="J104" i="6"/>
  <c r="J93" i="6" s="1"/>
  <c r="K113" i="6"/>
  <c r="J168" i="6"/>
  <c r="K185" i="6"/>
  <c r="J216" i="6"/>
  <c r="J185" i="6" s="1"/>
  <c r="J184" i="6" s="1"/>
  <c r="L239" i="6"/>
  <c r="L238" i="6" s="1"/>
  <c r="I168" i="6"/>
  <c r="I304" i="6"/>
  <c r="I336" i="6"/>
  <c r="K93" i="6"/>
  <c r="J113" i="6"/>
  <c r="K239" i="6"/>
  <c r="K238" i="6" s="1"/>
  <c r="K271" i="6"/>
  <c r="K34" i="6"/>
  <c r="L34" i="6"/>
  <c r="L368" i="6" s="1"/>
  <c r="J185" i="5"/>
  <c r="J93" i="5"/>
  <c r="J34" i="5" s="1"/>
  <c r="K185" i="5"/>
  <c r="L216" i="5"/>
  <c r="L185" i="5" s="1"/>
  <c r="L184" i="5" s="1"/>
  <c r="K304" i="5"/>
  <c r="K303" i="5" s="1"/>
  <c r="I66" i="5"/>
  <c r="I65" i="5" s="1"/>
  <c r="K93" i="5"/>
  <c r="J139" i="5"/>
  <c r="J159" i="5"/>
  <c r="J158" i="5" s="1"/>
  <c r="J168" i="5"/>
  <c r="J271" i="5"/>
  <c r="L304" i="5"/>
  <c r="L303" i="5" s="1"/>
  <c r="L93" i="5"/>
  <c r="K139" i="5"/>
  <c r="K159" i="5"/>
  <c r="K158" i="5" s="1"/>
  <c r="K168" i="5"/>
  <c r="K271" i="5"/>
  <c r="I139" i="5"/>
  <c r="I168" i="5"/>
  <c r="L35" i="5"/>
  <c r="I336" i="5"/>
  <c r="I113" i="5"/>
  <c r="J336" i="5"/>
  <c r="K35" i="5"/>
  <c r="K34" i="5" s="1"/>
  <c r="L65" i="5"/>
  <c r="I104" i="5"/>
  <c r="I93" i="5" s="1"/>
  <c r="J173" i="5"/>
  <c r="J239" i="5"/>
  <c r="K336" i="5"/>
  <c r="K239" i="5"/>
  <c r="K238" i="5" s="1"/>
  <c r="I303" i="5"/>
  <c r="K113" i="5"/>
  <c r="I186" i="5"/>
  <c r="I185" i="5" s="1"/>
  <c r="L238" i="5"/>
  <c r="I271" i="5"/>
  <c r="I238" i="5" s="1"/>
  <c r="J304" i="5"/>
  <c r="J303" i="5" s="1"/>
  <c r="K113" i="4"/>
  <c r="K93" i="4"/>
  <c r="K34" i="4" s="1"/>
  <c r="J139" i="4"/>
  <c r="L271" i="4"/>
  <c r="K304" i="4"/>
  <c r="I336" i="4"/>
  <c r="I303" i="4" s="1"/>
  <c r="K186" i="4"/>
  <c r="L139" i="4"/>
  <c r="J336" i="4"/>
  <c r="I66" i="4"/>
  <c r="I65" i="4" s="1"/>
  <c r="I139" i="4"/>
  <c r="J35" i="4"/>
  <c r="K139" i="4"/>
  <c r="L173" i="4"/>
  <c r="L168" i="4" s="1"/>
  <c r="I186" i="4"/>
  <c r="I185" i="4" s="1"/>
  <c r="L336" i="4"/>
  <c r="K159" i="4"/>
  <c r="K158" i="4" s="1"/>
  <c r="J65" i="4"/>
  <c r="J185" i="4"/>
  <c r="I34" i="4"/>
  <c r="K168" i="4"/>
  <c r="L303" i="4"/>
  <c r="L35" i="4"/>
  <c r="K65" i="4"/>
  <c r="I113" i="4"/>
  <c r="J239" i="4"/>
  <c r="J238" i="4" s="1"/>
  <c r="L238" i="4"/>
  <c r="I93" i="4"/>
  <c r="L113" i="4"/>
  <c r="L186" i="4"/>
  <c r="L185" i="4" s="1"/>
  <c r="K239" i="4"/>
  <c r="I238" i="4"/>
  <c r="K336" i="4"/>
  <c r="J93" i="4"/>
  <c r="L159" i="4"/>
  <c r="L158" i="4" s="1"/>
  <c r="I168" i="4"/>
  <c r="K216" i="4"/>
  <c r="K271" i="4"/>
  <c r="J304" i="4"/>
  <c r="J173" i="3"/>
  <c r="J239" i="3"/>
  <c r="J238" i="3" s="1"/>
  <c r="K104" i="3"/>
  <c r="K93" i="3" s="1"/>
  <c r="K34" i="3" s="1"/>
  <c r="K368" i="3" s="1"/>
  <c r="K113" i="3"/>
  <c r="L173" i="3"/>
  <c r="L239" i="3"/>
  <c r="J93" i="3"/>
  <c r="J185" i="3"/>
  <c r="I239" i="3"/>
  <c r="K271" i="3"/>
  <c r="K238" i="3" s="1"/>
  <c r="K184" i="3" s="1"/>
  <c r="L104" i="3"/>
  <c r="L93" i="3" s="1"/>
  <c r="J139" i="3"/>
  <c r="J66" i="3"/>
  <c r="J65" i="3" s="1"/>
  <c r="L139" i="3"/>
  <c r="J168" i="3"/>
  <c r="L271" i="3"/>
  <c r="I271" i="3"/>
  <c r="K336" i="3"/>
  <c r="K303" i="3" s="1"/>
  <c r="J35" i="3"/>
  <c r="I139" i="3"/>
  <c r="L159" i="3"/>
  <c r="L158" i="3" s="1"/>
  <c r="L168" i="3"/>
  <c r="L304" i="3"/>
  <c r="L303" i="3" s="1"/>
  <c r="L336" i="3"/>
  <c r="L113" i="3"/>
  <c r="J159" i="3"/>
  <c r="J158" i="3" s="1"/>
  <c r="L66" i="3"/>
  <c r="L65" i="3" s="1"/>
  <c r="I168" i="3"/>
  <c r="I34" i="3" s="1"/>
  <c r="I304" i="3"/>
  <c r="I303" i="3" s="1"/>
  <c r="K139" i="3"/>
  <c r="K168" i="3"/>
  <c r="L216" i="3"/>
  <c r="L185" i="3" s="1"/>
  <c r="J34" i="2"/>
  <c r="I34" i="2"/>
  <c r="J93" i="2"/>
  <c r="K93" i="2"/>
  <c r="L104" i="2"/>
  <c r="L93" i="2"/>
  <c r="I336" i="2"/>
  <c r="I303" i="2" s="1"/>
  <c r="I186" i="2"/>
  <c r="I185" i="2" s="1"/>
  <c r="J216" i="2"/>
  <c r="J239" i="2"/>
  <c r="J238" i="2" s="1"/>
  <c r="K239" i="2"/>
  <c r="K238" i="2" s="1"/>
  <c r="J336" i="2"/>
  <c r="I65" i="2"/>
  <c r="L173" i="2"/>
  <c r="L168" i="2" s="1"/>
  <c r="L34" i="2" s="1"/>
  <c r="J186" i="2"/>
  <c r="L216" i="2"/>
  <c r="L239" i="2"/>
  <c r="L238" i="2" s="1"/>
  <c r="J304" i="2"/>
  <c r="K336" i="2"/>
  <c r="J66" i="2"/>
  <c r="J65" i="2" s="1"/>
  <c r="K186" i="2"/>
  <c r="K185" i="2" s="1"/>
  <c r="I238" i="2"/>
  <c r="K304" i="2"/>
  <c r="K303" i="2" s="1"/>
  <c r="L336" i="2"/>
  <c r="K66" i="2"/>
  <c r="K65" i="2" s="1"/>
  <c r="K34" i="2" s="1"/>
  <c r="L186" i="2"/>
  <c r="J271" i="2"/>
  <c r="L304" i="2"/>
  <c r="I336" i="1"/>
  <c r="K66" i="1"/>
  <c r="K65" i="1" s="1"/>
  <c r="K239" i="1"/>
  <c r="K238" i="1" s="1"/>
  <c r="I304" i="1"/>
  <c r="I303" i="1" s="1"/>
  <c r="J336" i="1"/>
  <c r="J173" i="1"/>
  <c r="J168" i="1" s="1"/>
  <c r="I271" i="1"/>
  <c r="I238" i="1" s="1"/>
  <c r="L336" i="1"/>
  <c r="J303" i="1"/>
  <c r="L173" i="1"/>
  <c r="L168" i="1" s="1"/>
  <c r="K186" i="1"/>
  <c r="K185" i="1" s="1"/>
  <c r="K184" i="1" s="1"/>
  <c r="J271" i="1"/>
  <c r="L304" i="1"/>
  <c r="K34" i="1"/>
  <c r="I35" i="1"/>
  <c r="J35" i="1"/>
  <c r="I66" i="1"/>
  <c r="I65" i="1" s="1"/>
  <c r="I93" i="1"/>
  <c r="I139" i="1"/>
  <c r="I185" i="1"/>
  <c r="L271" i="1"/>
  <c r="L238" i="1" s="1"/>
  <c r="J65" i="1"/>
  <c r="J93" i="1"/>
  <c r="J139" i="1"/>
  <c r="I159" i="1"/>
  <c r="I158" i="1" s="1"/>
  <c r="I168" i="1"/>
  <c r="J185" i="1"/>
  <c r="K304" i="1"/>
  <c r="K303" i="1" s="1"/>
  <c r="L65" i="1"/>
  <c r="L93" i="1"/>
  <c r="J113" i="1"/>
  <c r="L159" i="1"/>
  <c r="L158" i="1" s="1"/>
  <c r="L185" i="1"/>
  <c r="J216" i="1"/>
  <c r="J239" i="1"/>
  <c r="J238" i="1" s="1"/>
  <c r="L368" i="8" l="1"/>
  <c r="J368" i="8"/>
  <c r="I184" i="8"/>
  <c r="I368" i="8" s="1"/>
  <c r="K184" i="8"/>
  <c r="K34" i="8"/>
  <c r="K368" i="8" s="1"/>
  <c r="K238" i="8"/>
  <c r="J184" i="8"/>
  <c r="K303" i="8"/>
  <c r="L184" i="8"/>
  <c r="J34" i="7"/>
  <c r="J368" i="7" s="1"/>
  <c r="L34" i="7"/>
  <c r="L368" i="7" s="1"/>
  <c r="K184" i="7"/>
  <c r="K368" i="7" s="1"/>
  <c r="I184" i="7"/>
  <c r="I34" i="7"/>
  <c r="I368" i="7" s="1"/>
  <c r="K368" i="6"/>
  <c r="J34" i="6"/>
  <c r="J368" i="6" s="1"/>
  <c r="I303" i="6"/>
  <c r="K184" i="6"/>
  <c r="I184" i="6"/>
  <c r="I368" i="6" s="1"/>
  <c r="I34" i="5"/>
  <c r="K184" i="5"/>
  <c r="L34" i="5"/>
  <c r="L368" i="5" s="1"/>
  <c r="K368" i="5"/>
  <c r="I184" i="5"/>
  <c r="J238" i="5"/>
  <c r="J184" i="5" s="1"/>
  <c r="J368" i="5" s="1"/>
  <c r="L184" i="4"/>
  <c r="K185" i="4"/>
  <c r="K238" i="4"/>
  <c r="K303" i="4"/>
  <c r="J303" i="4"/>
  <c r="J184" i="4" s="1"/>
  <c r="I184" i="4"/>
  <c r="I368" i="4" s="1"/>
  <c r="J34" i="4"/>
  <c r="L34" i="4"/>
  <c r="L368" i="4" s="1"/>
  <c r="L34" i="3"/>
  <c r="L184" i="3"/>
  <c r="I238" i="3"/>
  <c r="I184" i="3" s="1"/>
  <c r="I368" i="3" s="1"/>
  <c r="J184" i="3"/>
  <c r="L238" i="3"/>
  <c r="J34" i="3"/>
  <c r="J368" i="2"/>
  <c r="K184" i="2"/>
  <c r="K368" i="2" s="1"/>
  <c r="I368" i="2"/>
  <c r="J303" i="2"/>
  <c r="L303" i="2"/>
  <c r="I184" i="2"/>
  <c r="L185" i="2"/>
  <c r="J185" i="2"/>
  <c r="J184" i="2" s="1"/>
  <c r="L34" i="1"/>
  <c r="L368" i="1" s="1"/>
  <c r="I184" i="1"/>
  <c r="I34" i="1"/>
  <c r="I368" i="1" s="1"/>
  <c r="J34" i="1"/>
  <c r="K368" i="1"/>
  <c r="L303" i="1"/>
  <c r="J184" i="1"/>
  <c r="L184" i="1"/>
  <c r="I368" i="5" l="1"/>
  <c r="J368" i="4"/>
  <c r="K184" i="4"/>
  <c r="K368" i="4" s="1"/>
  <c r="L368" i="3"/>
  <c r="J368" i="3"/>
  <c r="L184" i="2"/>
  <c r="L368" i="2" s="1"/>
  <c r="J368" i="1"/>
</calcChain>
</file>

<file path=xl/sharedStrings.xml><?xml version="1.0" encoding="utf-8"?>
<sst xmlns="http://schemas.openxmlformats.org/spreadsheetml/2006/main" count="4026" uniqueCount="501">
  <si>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</si>
  <si>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</si>
  <si>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</si>
  <si>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</si>
  <si>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</si>
  <si>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</si>
  <si>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2022 m. gruodžio mėn. 31 d. metinės, ketvirtinės ataskaitos forma Nr. 2)</t>
  </si>
  <si>
    <t>Klaipėdos r. paramos šeimai centras, 163740449</t>
  </si>
  <si>
    <t>(įstaigos pavadinimas, kodas Juridinių asmenų registre, adresas)</t>
  </si>
  <si>
    <t>BIUDŽETO IŠLAIDŲ SĄMATOS VYKDYMO</t>
  </si>
  <si>
    <t>2022 M. GRUODŽIO MĖN. 31 D.</t>
  </si>
  <si>
    <t>(metinė, ketvirtinė)</t>
  </si>
  <si>
    <t>ATASKAITA</t>
  </si>
  <si>
    <t xml:space="preserve">                                                                      (data)</t>
  </si>
  <si>
    <t>Socialinės paramos programa</t>
  </si>
  <si>
    <t>(programos pavadinimas)</t>
  </si>
  <si>
    <t>Kodas</t>
  </si>
  <si>
    <t xml:space="preserve">                    Ministerijos / Savivaldybės</t>
  </si>
  <si>
    <t>Departamento</t>
  </si>
  <si>
    <t>Įstaigos ir priemonės, susijusios su socialiai paž</t>
  </si>
  <si>
    <t>Įstaigos</t>
  </si>
  <si>
    <t>163740449</t>
  </si>
  <si>
    <t>5.1.2.3. Paslaugų klientų namuose teikimas, neįgaliųjų aprūpinimas tecninės pagalbos priemonėmis Paramos šeimai centre</t>
  </si>
  <si>
    <t>Programos</t>
  </si>
  <si>
    <t>5</t>
  </si>
  <si>
    <t>Finansavimo šaltinio</t>
  </si>
  <si>
    <t>S</t>
  </si>
  <si>
    <t>Valstybės funkcijos</t>
  </si>
  <si>
    <t>10</t>
  </si>
  <si>
    <t>07</t>
  </si>
  <si>
    <t>01</t>
  </si>
  <si>
    <t>02</t>
  </si>
  <si>
    <t>Pajamos už paslaugas ir nuomą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</si>
  <si>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</si>
  <si>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</si>
  <si>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</si>
  <si>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</si>
  <si>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</si>
  <si>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</si>
  <si>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</si>
  <si>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</si>
  <si>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</si>
  <si>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</si>
  <si>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</si>
  <si>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</si>
  <si>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</si>
  <si>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</si>
  <si>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</si>
  <si>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</si>
  <si>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</si>
  <si>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</si>
  <si>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</si>
  <si>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</si>
  <si>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</si>
  <si>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</si>
  <si>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</si>
  <si>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</si>
  <si>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</si>
  <si>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</si>
  <si>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</si>
  <si>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</si>
  <si>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</si>
  <si>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</si>
  <si>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</si>
  <si>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</si>
  <si>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</si>
  <si>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</si>
  <si>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</si>
  <si>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</si>
  <si>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</si>
  <si>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</si>
  <si>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</si>
  <si>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</si>
  <si>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</si>
  <si>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</si>
  <si>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</si>
  <si>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</si>
  <si>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</si>
  <si>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</si>
  <si>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</si>
  <si>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</si>
  <si>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</si>
  <si>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</si>
  <si>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</si>
  <si>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</si>
  <si>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</si>
  <si>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</si>
  <si>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</si>
  <si>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</si>
  <si>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</si>
  <si>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</si>
  <si>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</si>
  <si>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</si>
  <si>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</si>
  <si>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</si>
  <si>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</si>
  <si>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</si>
  <si>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</si>
  <si>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</si>
  <si>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</si>
  <si>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</si>
  <si>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</si>
  <si>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</si>
  <si>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</si>
  <si>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</si>
  <si>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</si>
  <si>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</si>
  <si>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</si>
  <si>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</si>
  <si>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</si>
  <si>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</si>
  <si>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</si>
  <si>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</si>
  <si>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</si>
  <si>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</si>
  <si>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</si>
  <si>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</si>
  <si>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</si>
  <si>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</si>
  <si>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</si>
  <si>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</si>
  <si>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</si>
  <si>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</si>
  <si>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</si>
  <si>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</si>
  <si>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</si>
  <si>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</si>
  <si>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</si>
  <si>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</si>
  <si>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</si>
  <si>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</si>
  <si>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</si>
  <si>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</si>
  <si>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</si>
  <si>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</si>
  <si>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</si>
  <si>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</si>
  <si>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</si>
  <si>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</si>
  <si>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</si>
  <si>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</si>
  <si>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</si>
  <si>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</si>
  <si>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</si>
  <si>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</si>
  <si>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</si>
  <si>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</si>
  <si>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</si>
  <si>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</si>
  <si>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</si>
  <si>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</si>
  <si>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</si>
  <si>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</si>
  <si>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</si>
  <si>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</si>
  <si>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</si>
  <si>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</si>
  <si>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</si>
  <si>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</si>
  <si>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</si>
  <si>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</si>
  <si>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</si>
  <si>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</si>
  <si>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</si>
  <si>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</si>
  <si>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</si>
  <si>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</si>
  <si>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</si>
  <si>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</si>
  <si>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</si>
  <si>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</si>
  <si>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</si>
  <si>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</si>
  <si>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</si>
  <si>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</si>
  <si>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</si>
  <si>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</si>
  <si>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</si>
  <si>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</si>
  <si>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</si>
  <si>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</si>
  <si>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</si>
  <si>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</si>
  <si>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</si>
  <si>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</si>
  <si>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</si>
  <si>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</si>
  <si>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</si>
  <si>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</si>
  <si>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</si>
  <si>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</si>
  <si>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</si>
  <si>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</si>
  <si>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</si>
  <si>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</si>
  <si>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</si>
  <si>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</si>
  <si>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</si>
  <si>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</si>
  <si>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</si>
  <si>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</si>
  <si>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</si>
  <si>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</si>
  <si>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</si>
  <si>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</si>
  <si>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</si>
  <si>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</si>
  <si>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</si>
  <si>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</si>
  <si>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</si>
  <si>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</si>
  <si>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</si>
  <si>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</si>
  <si>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</si>
  <si>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</si>
  <si>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</si>
  <si>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</si>
  <si>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</si>
  <si>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</si>
  <si>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</si>
  <si>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</si>
  <si>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</si>
  <si>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</si>
  <si>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</si>
  <si>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</si>
  <si>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</si>
  <si>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</si>
  <si>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</si>
  <si>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</si>
  <si>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</si>
  <si>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</si>
  <si>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Jurinda Jasevičienė</t>
  </si>
  <si>
    <t>(įstaigos vadovo ar jo įgalioto asmens pareigų  pavadinimas)</t>
  </si>
  <si>
    <t>(parašas)</t>
  </si>
  <si>
    <t>(vardas ir pavardė)</t>
  </si>
  <si>
    <t>Centralizuotos biudžetinių įstaigų apskaitos skyriaus vedėja</t>
  </si>
  <si>
    <t>Viktorija Kaprizkina</t>
  </si>
  <si>
    <t>(finansinę apskaitą tvarkančio asmens, centralizuotos apskaitos įstaigos vadovo arba jo įgalioto asmens pareigų pavadinimas)</t>
  </si>
  <si>
    <t>SB</t>
  </si>
  <si>
    <t>Savivaldybės biudžeto lėšos</t>
  </si>
  <si>
    <t>Savivaldybės valdymo ir pagrindinių funkcijų vykdymo programa</t>
  </si>
  <si>
    <t>Institucijos išlaikymas (valdymo išlaidos)</t>
  </si>
  <si>
    <t>9.1.1.17. Projekto "Klaipėdos rajono biudžetinių įstaigų apskaitos optimizavimas" įgyvendinimas</t>
  </si>
  <si>
    <t>9</t>
  </si>
  <si>
    <t>03</t>
  </si>
  <si>
    <t>09</t>
  </si>
  <si>
    <t>VBD</t>
  </si>
  <si>
    <t>Valstybės biudžeto specialioji tikslinė dotacija</t>
  </si>
  <si>
    <t>Kitos socialinės paramos išmokos</t>
  </si>
  <si>
    <t>40</t>
  </si>
  <si>
    <t xml:space="preserve"> </t>
  </si>
  <si>
    <t>5.1.2.28. Socialinių įstaigų patalpų remontas, transporto remontas, buitinės, organizacinės technikos, kitų priemonių įsigijimas</t>
  </si>
  <si>
    <t>Forma Nr. B-9   metinė, ketvirtinė                                                  patvirtinta Klaipėdos rajono savivaldybės administracijos direktoriaus  2020 m.  Balandžio 1 d. įsakymu Nr AV-724</t>
  </si>
  <si>
    <t>Klaipėdos rajono paramos šeimai centras</t>
  </si>
  <si>
    <t>(Įstaigos pavadinimas, kodas)</t>
  </si>
  <si>
    <t>(data ir numeris)</t>
  </si>
  <si>
    <t>Programa:</t>
  </si>
  <si>
    <t xml:space="preserve"> Socialinės paramos programa</t>
  </si>
  <si>
    <t>5/9</t>
  </si>
  <si>
    <t>Finansavimo šaltinis: Bendra suvestinė</t>
  </si>
  <si>
    <t>S/SB/VBD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</si>
  <si>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</si>
  <si>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</si>
  <si>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</si>
  <si>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</si>
  <si>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</si>
  <si>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</si>
  <si>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Faktiškai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</si>
  <si>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</si>
  <si>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</si>
  <si>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</si>
  <si>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</si>
  <si>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Iš viso</t>
  </si>
  <si>
    <t>už darbą poilsio ir švenčių dienomis, naktinį bei viršvalandinį darbą ir bud.</t>
  </si>
  <si>
    <t>kitoms išmo-koms</t>
  </si>
  <si>
    <t>metų pradžioje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</si>
  <si>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</si>
  <si>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</si>
  <si>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</si>
  <si>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>kitoms išmokoms</t>
  </si>
  <si>
    <t xml:space="preserve"> Įstaigos  vadovas,  vadovų pavaduotojai, skyrių, padalinių vadovai</t>
  </si>
  <si>
    <t>Iš jų pareigybės priskiriamos socialiniams darbuotojams</t>
  </si>
  <si>
    <t xml:space="preserve"> Socialiniai darbuotojai</t>
  </si>
  <si>
    <t>Kiti socialiniai darbuotojai (atvejo vadybininkai, užimtumo specialistai, psichologai)</t>
  </si>
  <si>
    <t xml:space="preserve"> Individualios priežiūros personalas (socialinių darbuotojų padėjėjai, lankomosios priežiūros darbuotojai )</t>
  </si>
  <si>
    <t>Sveikatos priežiūros specialistai</t>
  </si>
  <si>
    <t>Pagalbinis medicinos  personalas</t>
  </si>
  <si>
    <t>Kiti darbuotojai</t>
  </si>
  <si>
    <t>Iš jų pareigybės priskiriamos D lygiui (darbininkai)</t>
  </si>
  <si>
    <t xml:space="preserve">Iš viso: 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</si>
  <si>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</si>
  <si>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Įstaigos vadovas</t>
  </si>
  <si>
    <t>Rengėjas Ilona Dotienė Mob.: +37065959724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</si>
  <si>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</si>
  <si>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</si>
  <si>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</si>
  <si>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</si>
  <si>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</si>
  <si>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>2022 m. gruodžio mėn. 31 d.</t>
  </si>
  <si>
    <t xml:space="preserve">                                                                        (data)</t>
  </si>
  <si>
    <t>Ministerijos / Savivaldybės</t>
  </si>
  <si>
    <t>SB - Savivaldybės biudžeto lėšos</t>
  </si>
  <si>
    <t>(Eurais,ct)</t>
  </si>
  <si>
    <t>Eil.Nr.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</si>
  <si>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</si>
  <si>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</si>
  <si>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</si>
  <si>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</si>
  <si>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</si>
  <si>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ilgalaikių įsiskolinimų likutis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</si>
  <si>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</si>
  <si>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</si>
  <si>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</si>
  <si>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</si>
  <si>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</si>
  <si>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</si>
  <si>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</si>
  <si>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</si>
  <si>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</si>
  <si>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</si>
  <si>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</si>
  <si>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</si>
  <si>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pinigais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</si>
  <si>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</si>
  <si>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</si>
  <si>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</si>
  <si>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</si>
  <si>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</si>
  <si>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</si>
  <si>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</si>
  <si>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</si>
  <si>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IŠ VISO (2 + 3)</t>
  </si>
  <si>
    <t>Pastaba.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</si>
  <si>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</si>
  <si>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</si>
  <si>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>metinė</t>
  </si>
  <si>
    <t xml:space="preserve">                          2023.01.13 Nr.________________</t>
  </si>
  <si>
    <t>P A T V I R T I N T A</t>
  </si>
  <si>
    <t>Klaipėdos rajono savivaldybės</t>
  </si>
  <si>
    <t>administracijos direktoriaus</t>
  </si>
  <si>
    <t>2020 m. kovo 24 d.</t>
  </si>
  <si>
    <t>įsakymu Nr. (5.1.1 E) AV-659</t>
  </si>
  <si>
    <t>Klaipėdos r. paramos šeimai centras</t>
  </si>
  <si>
    <t>(Įstaigos pavadinimas)</t>
  </si>
  <si>
    <t>(Eurais)</t>
  </si>
  <si>
    <t xml:space="preserve">Iš viso  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</si>
  <si>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</si>
  <si>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</si>
  <si>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</si>
  <si>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</si>
  <si>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</si>
  <si>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ML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</si>
  <si>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</si>
  <si>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</si>
  <si>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</si>
  <si>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</si>
  <si>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</si>
  <si>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</si>
  <si>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</si>
  <si>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</si>
  <si>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</si>
  <si>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</si>
  <si>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Medicininių paslaugų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</si>
  <si>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</si>
  <si>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</si>
  <si>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</si>
  <si>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</si>
  <si>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</si>
  <si>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</si>
  <si>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</si>
  <si>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</si>
  <si>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</si>
  <si>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</si>
  <si>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</si>
  <si>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</si>
  <si>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</si>
  <si>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</si>
  <si>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</si>
  <si>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</si>
  <si>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</si>
  <si>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</si>
  <si>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</si>
  <si>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</si>
  <si>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</si>
  <si>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...ir kiti</t>
  </si>
  <si>
    <t>Iš viso:</t>
  </si>
  <si>
    <t xml:space="preserve">  (parašas)</t>
  </si>
  <si>
    <t xml:space="preserve">                                  (vardas ir pavardė)</t>
  </si>
  <si>
    <t>PAŽYMA PRIE MOKĖTINŲ SUMŲ 2022 M. GRUODŽIO MĖN. 31 D. ATASKAITOS 9 PRIEDO</t>
  </si>
  <si>
    <r>
      <rPr>
        <b/>
        <sz val="8"/>
        <rFont val="Arial"/>
        <family val="2"/>
      </rPr>
      <t xml:space="preserve">  </t>
    </r>
    <r>
      <rPr>
        <b/>
        <u/>
        <sz val="8"/>
        <rFont val="Arial"/>
        <family val="2"/>
      </rPr>
      <t>Metinė</t>
    </r>
    <r>
      <rPr>
        <sz val="8"/>
        <rFont val="Arial"/>
        <family val="2"/>
        <charset val="186"/>
      </rPr>
      <t xml:space="preserve">, </t>
    </r>
    <r>
      <rPr>
        <sz val="8"/>
        <rFont val="Arial"/>
        <family val="2"/>
      </rPr>
      <t>ketvirtinė</t>
    </r>
  </si>
  <si>
    <t>Rengėjas  Ilona Balsienė,  +37066080562</t>
  </si>
  <si>
    <t xml:space="preserve">P A T V I R T I N T A </t>
  </si>
  <si>
    <t>įsakymu Nr.(5.1.1) AV - 306</t>
  </si>
  <si>
    <t>163547140 Klaipėdos g.15 Gargždai</t>
  </si>
  <si>
    <t>(Registracijos kodas ir buveinės adresas)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</si>
  <si>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</si>
  <si>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</si>
  <si>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</si>
  <si>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</si>
  <si>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</si>
  <si>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</si>
  <si>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</si>
  <si>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</si>
  <si>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</si>
  <si>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</si>
  <si>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</si>
  <si>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</si>
  <si>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</si>
  <si>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</si>
  <si>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</si>
  <si>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</si>
  <si>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</si>
  <si>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</si>
  <si>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</si>
  <si>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</si>
  <si>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</si>
  <si>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</si>
  <si>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</si>
  <si>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</si>
  <si>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</si>
  <si>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</si>
  <si>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 xml:space="preserve">  </t>
  </si>
  <si>
    <r>
      <rPr>
        <b/>
        <u/>
        <sz val="9"/>
        <rFont val="Arial"/>
        <family val="2"/>
      </rPr>
      <t>Metinė</t>
    </r>
    <r>
      <rPr>
        <sz val="9"/>
        <rFont val="Arial"/>
        <family val="2"/>
        <charset val="186"/>
      </rPr>
      <t xml:space="preserve">, </t>
    </r>
    <r>
      <rPr>
        <sz val="9"/>
        <rFont val="Arial"/>
        <family val="2"/>
      </rPr>
      <t>ketvirtinė</t>
    </r>
    <r>
      <rPr>
        <sz val="9"/>
        <rFont val="Arial"/>
        <family val="2"/>
        <charset val="186"/>
      </rPr>
      <t>, mėnesinė</t>
    </r>
  </si>
  <si>
    <t xml:space="preserve"> PAŽYMA APIE PAJAMAS UŽ PASLAUGAS IR NUOMĄ  2022 GRUODŽIO 31 D.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</si>
  <si>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</si>
  <si>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</si>
  <si>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</si>
  <si>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</si>
  <si>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</si>
  <si>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</si>
  <si>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(įstaigos pavadinimas, kodas)</t>
  </si>
  <si>
    <t xml:space="preserve">                                   (data)</t>
  </si>
  <si>
    <t>Klaipėdos g. 15, Gargždai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</si>
  <si>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</si>
  <si>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</si>
  <si>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</si>
  <si>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</si>
  <si>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</si>
  <si>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</si>
  <si>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</si>
  <si>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</si>
  <si>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</si>
  <si>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</si>
  <si>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</si>
  <si>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</si>
  <si>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</si>
  <si>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</si>
  <si>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 xml:space="preserve">   (finansinę apskaitą tvarkančio asmanes, centralizuotos apskaitos įstaigos vadovo arba jo įgalioto asmens pareigų pavadinimas)</t>
  </si>
  <si>
    <t>SAVIVALDYBĖS BIUDŽETINIŲ ĮSTAIGŲ  PAJAMŲ ĮMOKŲ ATASKAITA UŽ  2022 METŲ IV KETVIRTĮ</t>
  </si>
  <si>
    <t>Rengėjas, Ilona Balsienė, tel.: 866080562</t>
  </si>
  <si>
    <t>Rengėjas Ilona Balsienė, tel 866080562</t>
  </si>
  <si>
    <t>Klaipėdos raj.savivaldybės administracijos (Biudžeto ir ekonomikos skyriui)</t>
  </si>
  <si>
    <t>PAŽYMA DĖL SUKAUPTŲ FINANSAVIMO SUMŲ</t>
  </si>
  <si>
    <t>Ataskaitinis laikotarpis:</t>
  </si>
  <si>
    <t>2022-12-31</t>
  </si>
  <si>
    <t>Sukaupta finansavimo pajamų suma ataskaitinio laikotarpio pabaigoje:</t>
  </si>
  <si>
    <t>Eil.
Nr.</t>
  </si>
  <si>
    <t>Finansavimo
šaltinis</t>
  </si>
  <si>
    <t>Finansavimo sumų paskirtis</t>
  </si>
  <si>
    <t>Valstybės funkcija</t>
  </si>
  <si>
    <t>Programa</t>
  </si>
  <si>
    <t>Suma</t>
  </si>
  <si>
    <t>Atidėjiniai</t>
  </si>
  <si>
    <t>10.07.01.02.</t>
  </si>
  <si>
    <t>Atostogų rezervas, iš jų:</t>
  </si>
  <si>
    <t>socialinio draudimo įmokos</t>
  </si>
  <si>
    <t>2023-01-13 Nr.______</t>
  </si>
  <si>
    <t>PAŽYMA DĖL GAUTINŲ, GAUTŲ IR GRĄŽINTINŲ FINANSAVIMO SUMŲ</t>
  </si>
  <si>
    <t>Per ataskaitinį laikotarpį gautos finansavimo sumos:</t>
  </si>
  <si>
    <t>Ilgalaikiam turtui įsigyti</t>
  </si>
  <si>
    <t>Atsargoms</t>
  </si>
  <si>
    <t>Kitoms išlaidoms</t>
  </si>
  <si>
    <t>01.03.02.09.</t>
  </si>
  <si>
    <t>10.01.02.40.</t>
  </si>
  <si>
    <t xml:space="preserve">Klaipėdos rajono savivaldybės </t>
  </si>
  <si>
    <t>2007 m. sausio 2 d.</t>
  </si>
  <si>
    <t>įsakymu Nr. AV-4</t>
  </si>
  <si>
    <t>Įstaigos pavadinimas</t>
  </si>
  <si>
    <r>
      <t xml:space="preserve">Ketvirtinė, </t>
    </r>
    <r>
      <rPr>
        <u/>
        <sz val="10"/>
        <rFont val="Times New Roman Baltic"/>
        <charset val="186"/>
      </rPr>
      <t>metinė</t>
    </r>
  </si>
  <si>
    <t>TIKSLINIŲ LĖŠŲ GAVIMAS IR PANAUDOJIMAS 2022 M GRUODŽIO 31 D.</t>
  </si>
  <si>
    <t>Sudaryta 2023 m. sausio 13 d.</t>
  </si>
  <si>
    <t>( eurais)</t>
  </si>
  <si>
    <t>Tikslinių lėšų pavadinimas</t>
  </si>
  <si>
    <t>Likutis metų pradžioje</t>
  </si>
  <si>
    <t>Gauta lėšų</t>
  </si>
  <si>
    <t>Panaudota lėšų</t>
  </si>
  <si>
    <t>Likutis laikotarpio pabaigoje</t>
  </si>
  <si>
    <t>Grąžinta GPM parama iš Valstybinės mokesčių inspekcijos</t>
  </si>
  <si>
    <t>(Vardas, pavardė)</t>
  </si>
  <si>
    <t>Centralizuotos biudžetinių įstaigų buhalterinės apskaitos skyriaus vedėja</t>
  </si>
  <si>
    <t>Finansavimas iš Klaipėdos r. savivaldybės (Socialinė parama pinigais)</t>
  </si>
  <si>
    <t>Finansavimas iš Klaipėdos r. savivaldybės (transporto paslauga į hemodializes)</t>
  </si>
  <si>
    <t>Finansavimas iš Klaipėdos r. savivaldybės (asmeninė pagalba neįgaliems)</t>
  </si>
  <si>
    <t>Finansavimas iš Klaipėdos r. savivaldybės (ES projektas)</t>
  </si>
  <si>
    <t>Centralizuotos biudžetinių įstaigų buhalterinėsapskaitos skyriaus vedėja</t>
  </si>
  <si>
    <t>Centralizuotos biudžetinių įstaigų buhalterinės apskaitos skyriau vedėja</t>
  </si>
  <si>
    <t xml:space="preserve">2023-01-13 Nr.  </t>
  </si>
  <si>
    <t>2023.01.13 Nr.________________</t>
  </si>
  <si>
    <t>(Parašas) (Vardas ir pavardė)</t>
  </si>
  <si>
    <t>skatina-mosioms išmokoms</t>
  </si>
  <si>
    <t>SVEIKATOS PRIEŽIŪROS, SOCIALINĖS APSAUGOS ETATŲ  IR IŠLAIDŲ DARBO UŽMOKESČIUI  PLANO ĮVYKDYMO ATASKAITA 2022 m. GRUODŽIO mėn. 31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</si>
</sst>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2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sz val="9"/>
      <name val="Times New Roman"/>
      <family val="1"/>
      <charset val="186"/>
    </font>
    <font>
      <sz val="7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charset val="186"/>
    </font>
    <font>
      <b/>
      <sz val="10"/>
      <name val="Times New Roman"/>
      <family val="1"/>
      <charset val="186"/>
    </font>
    <font>
      <u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b/>
      <vertAlign val="superscript"/>
      <sz val="8"/>
      <name val="Times New Roman"/>
      <family val="1"/>
      <charset val="186"/>
    </font>
    <font>
      <sz val="10"/>
      <color theme="1"/>
      <name val="Times New Roman Baltic"/>
      <charset val="186"/>
    </font>
    <font>
      <sz val="10"/>
      <color rgb="FFFF0000"/>
      <name val="Times New Roman Baltic"/>
      <charset val="186"/>
    </font>
    <font>
      <sz val="9"/>
      <color rgb="FFFF0000"/>
      <name val="Times New Roman Baltic"/>
      <charset val="186"/>
    </font>
    <font>
      <i/>
      <sz val="8"/>
      <name val="Times New Roman"/>
      <family val="1"/>
      <charset val="186"/>
    </font>
    <font>
      <sz val="9"/>
      <color theme="1"/>
      <name val="Times New Roman Baltic"/>
      <charset val="186"/>
    </font>
    <font>
      <sz val="8"/>
      <name val="Times New Roman Baltic"/>
      <charset val="186"/>
    </font>
    <font>
      <i/>
      <sz val="8"/>
      <name val="Times New Roman Baltic"/>
      <charset val="186"/>
    </font>
    <font>
      <b/>
      <sz val="8"/>
      <name val="Times New Roman Baltic"/>
      <charset val="186"/>
    </font>
    <font>
      <b/>
      <sz val="10"/>
      <color theme="1"/>
      <name val="Times New Roman Baltic"/>
      <charset val="186"/>
    </font>
    <font>
      <b/>
      <sz val="10"/>
      <name val="Times New Roman Baltic"/>
      <charset val="186"/>
    </font>
    <font>
      <vertAlign val="superscript"/>
      <sz val="7"/>
      <name val="Times New Roman"/>
      <family val="1"/>
      <charset val="186"/>
    </font>
    <font>
      <sz val="9"/>
      <color indexed="8"/>
      <name val="Times New Roman"/>
    </font>
    <font>
      <sz val="10"/>
      <color indexed="8"/>
      <name val="Times New Roman"/>
    </font>
    <font>
      <sz val="11"/>
      <color indexed="8"/>
      <name val="Times New Roman"/>
    </font>
    <font>
      <sz val="12"/>
      <color indexed="8"/>
      <name val="Times New Roman"/>
    </font>
    <font>
      <b/>
      <sz val="9"/>
      <color indexed="8"/>
      <name val="Times New Roman"/>
    </font>
    <font>
      <i/>
      <sz val="9"/>
      <color indexed="8"/>
      <name val="Times New Roman"/>
    </font>
    <font>
      <sz val="8"/>
      <color indexed="8"/>
      <name val="Times New Roman"/>
    </font>
    <font>
      <vertAlign val="superscript"/>
      <sz val="9"/>
      <color indexed="8"/>
      <name val="Times New Roman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b/>
      <u/>
      <sz val="8"/>
      <name val="Arial"/>
      <family val="2"/>
    </font>
    <font>
      <sz val="9"/>
      <name val="Arial"/>
      <family val="2"/>
      <charset val="186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sz val="11"/>
      <color indexed="8"/>
      <name val="Times New Roman"/>
      <family val="1"/>
    </font>
    <font>
      <sz val="10"/>
      <color rgb="FF00000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  <charset val="186"/>
    </font>
    <font>
      <b/>
      <u/>
      <sz val="9"/>
      <name val="Arial"/>
      <family val="2"/>
    </font>
    <font>
      <u/>
      <sz val="10"/>
      <name val="Arial"/>
      <family val="2"/>
      <charset val="186"/>
    </font>
    <font>
      <sz val="9"/>
      <name val="Arial"/>
      <family val="2"/>
    </font>
    <font>
      <sz val="11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EYInterstate Light"/>
    </font>
    <font>
      <b/>
      <sz val="11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11"/>
      <color rgb="FF000000"/>
      <name val="Calibri"/>
      <family val="2"/>
    </font>
    <font>
      <b/>
      <sz val="11"/>
      <color indexed="8"/>
      <name val="Times New Roman"/>
    </font>
    <font>
      <b/>
      <sz val="12"/>
      <color indexed="8"/>
      <name val="Times New Roman"/>
    </font>
    <font>
      <b/>
      <sz val="11"/>
      <color indexed="8"/>
      <name val="Calibri"/>
    </font>
    <font>
      <sz val="10"/>
      <name val="TimesLT"/>
      <charset val="186"/>
    </font>
    <font>
      <b/>
      <sz val="12"/>
      <name val="Times New Roman Baltic"/>
      <charset val="186"/>
    </font>
    <font>
      <sz val="8"/>
      <name val="Times New Roman Baltic"/>
      <family val="1"/>
      <charset val="186"/>
    </font>
    <font>
      <sz val="12"/>
      <name val="Times New Roman Baltic"/>
      <family val="1"/>
      <charset val="186"/>
    </font>
    <font>
      <u/>
      <sz val="10"/>
      <name val="Times New Roman Baltic"/>
      <charset val="186"/>
    </font>
    <font>
      <b/>
      <sz val="11"/>
      <name val="Times New Roman Baltic"/>
      <charset val="186"/>
    </font>
    <font>
      <sz val="11"/>
      <name val="Times New Roman Baltic"/>
      <family val="1"/>
      <charset val="186"/>
    </font>
    <font>
      <b/>
      <sz val="8"/>
      <name val="Arial"/>
      <family val="2"/>
      <charset val="186"/>
    </font>
    <font>
      <b/>
      <sz val="12"/>
      <name val="Times New Roman Baltic"/>
      <family val="1"/>
      <charset val="186"/>
    </font>
    <font>
      <b/>
      <sz val="8"/>
      <name val="Times New Roman Baltic"/>
      <family val="1"/>
      <charset val="186"/>
    </font>
    <font>
      <vertAlign val="superscript"/>
      <sz val="10"/>
      <name val="Arial"/>
      <family val="2"/>
      <charset val="186"/>
    </font>
    <font>
      <b/>
      <sz val="10"/>
      <name val="Times New Roman Baltic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9"/>
      </patternFill>
    </fill>
  </fills>
  <borders count="63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7">
    <xf numFmtId="0" fontId="0" fillId="0" borderId="0"/>
    <xf numFmtId="0" fontId="21" fillId="0" borderId="0"/>
    <xf numFmtId="0" fontId="23" fillId="0" borderId="0"/>
    <xf numFmtId="0" fontId="31" fillId="0" borderId="0"/>
    <xf numFmtId="0" fontId="60" fillId="0" borderId="0"/>
    <xf numFmtId="0" fontId="23" fillId="0" borderId="0"/>
    <xf numFmtId="0" fontId="80" fillId="0" borderId="0"/>
  </cellStyleXfs>
  <cellXfs count="65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7" xfId="0" applyFont="1" applyBorder="1"/>
    <xf numFmtId="0" fontId="18" fillId="0" borderId="0" xfId="0" applyFont="1" applyProtection="1">
      <protection locked="0"/>
    </xf>
    <xf numFmtId="0" fontId="18" fillId="0" borderId="0" xfId="0" applyFont="1"/>
    <xf numFmtId="0" fontId="20" fillId="0" borderId="0" xfId="0" applyFont="1" applyAlignment="1" applyProtection="1">
      <alignment wrapText="1"/>
      <protection locked="0"/>
    </xf>
    <xf numFmtId="0" fontId="22" fillId="0" borderId="0" xfId="1" applyFont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left"/>
      <protection locked="0"/>
    </xf>
    <xf numFmtId="0" fontId="28" fillId="0" borderId="0" xfId="0" applyFont="1" applyProtection="1">
      <protection locked="0"/>
    </xf>
    <xf numFmtId="0" fontId="18" fillId="0" borderId="0" xfId="2" applyFont="1" applyAlignment="1" applyProtection="1">
      <alignment vertical="center" wrapText="1"/>
      <protection locked="0"/>
    </xf>
    <xf numFmtId="0" fontId="18" fillId="0" borderId="0" xfId="2" applyFont="1" applyProtection="1">
      <protection locked="0"/>
    </xf>
    <xf numFmtId="0" fontId="18" fillId="0" borderId="0" xfId="2" applyFont="1" applyAlignment="1" applyProtection="1">
      <alignment horizontal="center" vertical="center"/>
      <protection locked="0"/>
    </xf>
    <xf numFmtId="0" fontId="18" fillId="0" borderId="0" xfId="2" applyFont="1" applyAlignment="1" applyProtection="1">
      <alignment horizontal="right"/>
      <protection locked="0"/>
    </xf>
    <xf numFmtId="0" fontId="28" fillId="0" borderId="0" xfId="0" applyFont="1" applyAlignment="1" applyProtection="1">
      <alignment horizontal="right"/>
      <protection locked="0"/>
    </xf>
    <xf numFmtId="1" fontId="29" fillId="0" borderId="0" xfId="0" applyNumberFormat="1" applyFont="1" applyProtection="1">
      <protection locked="0"/>
    </xf>
    <xf numFmtId="0" fontId="30" fillId="0" borderId="0" xfId="2" applyFont="1" applyAlignment="1" applyProtection="1">
      <alignment wrapText="1"/>
      <protection locked="0"/>
    </xf>
    <xf numFmtId="164" fontId="32" fillId="0" borderId="0" xfId="3" applyNumberFormat="1" applyFont="1" applyProtection="1">
      <protection locked="0"/>
    </xf>
    <xf numFmtId="164" fontId="32" fillId="0" borderId="0" xfId="3" applyNumberFormat="1" applyFont="1" applyAlignment="1" applyProtection="1">
      <alignment horizontal="left"/>
      <protection locked="0"/>
    </xf>
    <xf numFmtId="164" fontId="32" fillId="0" borderId="0" xfId="3" applyNumberFormat="1" applyFont="1" applyAlignment="1" applyProtection="1">
      <alignment horizontal="center"/>
      <protection locked="0"/>
    </xf>
    <xf numFmtId="0" fontId="28" fillId="0" borderId="21" xfId="0" applyFont="1" applyBorder="1" applyAlignment="1" applyProtection="1">
      <alignment horizontal="center"/>
      <protection locked="0"/>
    </xf>
    <xf numFmtId="0" fontId="29" fillId="0" borderId="21" xfId="0" applyFont="1" applyBorder="1" applyAlignment="1" applyProtection="1">
      <alignment horizontal="center"/>
      <protection locked="0"/>
    </xf>
    <xf numFmtId="0" fontId="30" fillId="0" borderId="0" xfId="2" applyFont="1" applyAlignment="1" applyProtection="1">
      <alignment vertical="center" wrapText="1"/>
      <protection locked="0"/>
    </xf>
    <xf numFmtId="164" fontId="32" fillId="0" borderId="0" xfId="3" applyNumberFormat="1" applyFont="1" applyAlignment="1" applyProtection="1">
      <alignment horizontal="right"/>
      <protection locked="0"/>
    </xf>
    <xf numFmtId="0" fontId="28" fillId="0" borderId="20" xfId="0" applyFont="1" applyBorder="1" applyProtection="1">
      <protection locked="0"/>
    </xf>
    <xf numFmtId="164" fontId="22" fillId="0" borderId="0" xfId="3" applyNumberFormat="1" applyFont="1" applyProtection="1">
      <protection locked="0"/>
    </xf>
    <xf numFmtId="0" fontId="30" fillId="0" borderId="32" xfId="0" applyFont="1" applyBorder="1" applyAlignment="1" applyProtection="1">
      <alignment horizontal="center" vertical="center" wrapText="1"/>
      <protection locked="0"/>
    </xf>
    <xf numFmtId="0" fontId="33" fillId="0" borderId="18" xfId="0" applyFont="1" applyBorder="1" applyAlignment="1" applyProtection="1">
      <alignment horizontal="center" vertical="center" wrapText="1"/>
      <protection locked="0"/>
    </xf>
    <xf numFmtId="0" fontId="33" fillId="0" borderId="35" xfId="0" applyFont="1" applyBorder="1" applyAlignment="1" applyProtection="1">
      <alignment horizontal="center" vertical="center" wrapText="1"/>
      <protection locked="0"/>
    </xf>
    <xf numFmtId="0" fontId="33" fillId="0" borderId="38" xfId="0" applyFont="1" applyBorder="1" applyAlignment="1" applyProtection="1">
      <alignment horizontal="center" wrapText="1"/>
      <protection locked="0"/>
    </xf>
    <xf numFmtId="0" fontId="33" fillId="0" borderId="29" xfId="0" applyFont="1" applyBorder="1" applyAlignment="1" applyProtection="1">
      <alignment horizontal="center" wrapText="1"/>
      <protection locked="0"/>
    </xf>
    <xf numFmtId="0" fontId="33" fillId="0" borderId="21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 applyProtection="1">
      <alignment horizontal="center" wrapText="1"/>
      <protection locked="0"/>
    </xf>
    <xf numFmtId="0" fontId="33" fillId="0" borderId="35" xfId="0" applyFont="1" applyBorder="1" applyAlignment="1" applyProtection="1">
      <alignment horizontal="center" wrapText="1"/>
      <protection locked="0"/>
    </xf>
    <xf numFmtId="0" fontId="33" fillId="0" borderId="30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>
      <alignment wrapText="1"/>
    </xf>
    <xf numFmtId="0" fontId="23" fillId="0" borderId="29" xfId="0" applyFont="1" applyBorder="1" applyAlignment="1" applyProtection="1">
      <alignment horizontal="right" wrapText="1"/>
      <protection locked="0"/>
    </xf>
    <xf numFmtId="0" fontId="23" fillId="0" borderId="21" xfId="0" applyFont="1" applyBorder="1" applyAlignment="1" applyProtection="1">
      <alignment horizontal="right" wrapText="1"/>
      <protection locked="0"/>
    </xf>
    <xf numFmtId="0" fontId="29" fillId="0" borderId="21" xfId="0" applyFont="1" applyBorder="1" applyAlignment="1" applyProtection="1">
      <alignment horizontal="right" wrapText="1"/>
      <protection locked="0"/>
    </xf>
    <xf numFmtId="0" fontId="23" fillId="5" borderId="18" xfId="0" applyFont="1" applyFill="1" applyBorder="1" applyAlignment="1" applyProtection="1">
      <alignment horizontal="right" wrapText="1"/>
      <protection locked="0"/>
    </xf>
    <xf numFmtId="0" fontId="23" fillId="5" borderId="21" xfId="0" applyFont="1" applyFill="1" applyBorder="1" applyAlignment="1" applyProtection="1">
      <alignment horizontal="right" wrapText="1"/>
      <protection locked="0"/>
    </xf>
    <xf numFmtId="0" fontId="23" fillId="5" borderId="35" xfId="0" applyFont="1" applyFill="1" applyBorder="1" applyAlignment="1" applyProtection="1">
      <alignment horizontal="right" wrapText="1"/>
      <protection locked="0"/>
    </xf>
    <xf numFmtId="0" fontId="35" fillId="0" borderId="29" xfId="0" applyFont="1" applyBorder="1" applyAlignment="1" applyProtection="1">
      <alignment horizontal="right" wrapText="1"/>
      <protection locked="0"/>
    </xf>
    <xf numFmtId="0" fontId="35" fillId="0" borderId="21" xfId="0" applyFont="1" applyBorder="1" applyAlignment="1" applyProtection="1">
      <alignment horizontal="right" wrapText="1"/>
      <protection locked="0"/>
    </xf>
    <xf numFmtId="0" fontId="36" fillId="0" borderId="21" xfId="0" applyFont="1" applyBorder="1" applyAlignment="1" applyProtection="1">
      <alignment horizontal="right" wrapText="1"/>
      <protection locked="0"/>
    </xf>
    <xf numFmtId="0" fontId="37" fillId="0" borderId="21" xfId="0" applyFont="1" applyBorder="1" applyAlignment="1" applyProtection="1">
      <alignment horizontal="right" wrapText="1"/>
      <protection locked="0"/>
    </xf>
    <xf numFmtId="0" fontId="37" fillId="0" borderId="18" xfId="0" applyFont="1" applyBorder="1" applyAlignment="1" applyProtection="1">
      <alignment horizontal="right" wrapText="1"/>
      <protection locked="0"/>
    </xf>
    <xf numFmtId="1" fontId="23" fillId="6" borderId="30" xfId="0" applyNumberFormat="1" applyFont="1" applyFill="1" applyBorder="1" applyAlignment="1">
      <alignment horizontal="right" wrapText="1"/>
    </xf>
    <xf numFmtId="0" fontId="23" fillId="0" borderId="18" xfId="0" applyFont="1" applyBorder="1" applyAlignment="1" applyProtection="1">
      <alignment horizontal="right" wrapText="1"/>
      <protection locked="0"/>
    </xf>
    <xf numFmtId="0" fontId="38" fillId="0" borderId="18" xfId="0" applyFont="1" applyBorder="1" applyAlignment="1">
      <alignment wrapText="1"/>
    </xf>
    <xf numFmtId="0" fontId="39" fillId="0" borderId="21" xfId="0" applyFont="1" applyBorder="1" applyAlignment="1" applyProtection="1">
      <alignment horizontal="right" wrapText="1"/>
      <protection locked="0"/>
    </xf>
    <xf numFmtId="0" fontId="35" fillId="5" borderId="18" xfId="0" applyFont="1" applyFill="1" applyBorder="1" applyAlignment="1" applyProtection="1">
      <alignment horizontal="right" wrapText="1"/>
      <protection locked="0"/>
    </xf>
    <xf numFmtId="0" fontId="35" fillId="5" borderId="21" xfId="0" applyFont="1" applyFill="1" applyBorder="1" applyAlignment="1" applyProtection="1">
      <alignment horizontal="right" wrapText="1"/>
      <protection locked="0"/>
    </xf>
    <xf numFmtId="0" fontId="35" fillId="5" borderId="35" xfId="0" applyFont="1" applyFill="1" applyBorder="1" applyAlignment="1" applyProtection="1">
      <alignment horizontal="right" wrapText="1"/>
      <protection locked="0"/>
    </xf>
    <xf numFmtId="0" fontId="33" fillId="5" borderId="18" xfId="0" applyFont="1" applyFill="1" applyBorder="1" applyAlignment="1">
      <alignment wrapText="1"/>
    </xf>
    <xf numFmtId="2" fontId="35" fillId="0" borderId="21" xfId="0" applyNumberFormat="1" applyFont="1" applyBorder="1" applyAlignment="1" applyProtection="1">
      <alignment horizontal="right" wrapText="1"/>
      <protection locked="0"/>
    </xf>
    <xf numFmtId="0" fontId="40" fillId="5" borderId="18" xfId="0" applyFont="1" applyFill="1" applyBorder="1" applyAlignment="1">
      <alignment horizontal="left" wrapText="1"/>
    </xf>
    <xf numFmtId="0" fontId="40" fillId="0" borderId="18" xfId="0" applyFont="1" applyBorder="1" applyAlignment="1">
      <alignment horizontal="left" wrapText="1"/>
    </xf>
    <xf numFmtId="0" fontId="29" fillId="0" borderId="18" xfId="0" applyFont="1" applyBorder="1" applyAlignment="1" applyProtection="1">
      <alignment horizontal="right" wrapText="1"/>
      <protection locked="0"/>
    </xf>
    <xf numFmtId="0" fontId="41" fillId="0" borderId="18" xfId="0" applyFont="1" applyBorder="1" applyAlignment="1">
      <alignment horizontal="left" wrapText="1"/>
    </xf>
    <xf numFmtId="0" fontId="35" fillId="0" borderId="39" xfId="0" applyFont="1" applyBorder="1" applyAlignment="1" applyProtection="1">
      <alignment horizontal="right" wrapText="1"/>
      <protection locked="0"/>
    </xf>
    <xf numFmtId="0" fontId="35" fillId="0" borderId="31" xfId="0" applyFont="1" applyBorder="1" applyAlignment="1" applyProtection="1">
      <alignment horizontal="right" wrapText="1"/>
      <protection locked="0"/>
    </xf>
    <xf numFmtId="0" fontId="39" fillId="0" borderId="31" xfId="0" applyFont="1" applyBorder="1" applyAlignment="1" applyProtection="1">
      <alignment horizontal="right" wrapText="1"/>
      <protection locked="0"/>
    </xf>
    <xf numFmtId="0" fontId="35" fillId="0" borderId="32" xfId="0" applyFont="1" applyBorder="1" applyAlignment="1" applyProtection="1">
      <alignment horizontal="right" wrapText="1"/>
      <protection locked="0"/>
    </xf>
    <xf numFmtId="0" fontId="35" fillId="0" borderId="40" xfId="0" applyFont="1" applyBorder="1" applyAlignment="1" applyProtection="1">
      <alignment horizontal="right" wrapText="1"/>
      <protection locked="0"/>
    </xf>
    <xf numFmtId="0" fontId="23" fillId="0" borderId="39" xfId="0" applyFont="1" applyBorder="1" applyAlignment="1" applyProtection="1">
      <alignment horizontal="right" wrapText="1"/>
      <protection locked="0"/>
    </xf>
    <xf numFmtId="0" fontId="23" fillId="0" borderId="31" xfId="0" applyFont="1" applyBorder="1" applyAlignment="1" applyProtection="1">
      <alignment horizontal="right" wrapText="1"/>
      <protection locked="0"/>
    </xf>
    <xf numFmtId="0" fontId="29" fillId="0" borderId="31" xfId="0" applyFont="1" applyBorder="1" applyAlignment="1" applyProtection="1">
      <alignment horizontal="right" wrapText="1"/>
      <protection locked="0"/>
    </xf>
    <xf numFmtId="0" fontId="29" fillId="0" borderId="32" xfId="0" applyFont="1" applyBorder="1" applyAlignment="1" applyProtection="1">
      <alignment horizontal="right" wrapText="1"/>
      <protection locked="0"/>
    </xf>
    <xf numFmtId="0" fontId="23" fillId="0" borderId="32" xfId="0" applyFont="1" applyBorder="1" applyAlignment="1" applyProtection="1">
      <alignment horizontal="right" wrapText="1"/>
      <protection locked="0"/>
    </xf>
    <xf numFmtId="0" fontId="42" fillId="6" borderId="34" xfId="0" applyFont="1" applyFill="1" applyBorder="1" applyAlignment="1" applyProtection="1">
      <alignment horizontal="left" wrapText="1"/>
      <protection locked="0"/>
    </xf>
    <xf numFmtId="164" fontId="43" fillId="6" borderId="29" xfId="0" applyNumberFormat="1" applyFont="1" applyFill="1" applyBorder="1" applyAlignment="1">
      <alignment horizontal="right" wrapText="1"/>
    </xf>
    <xf numFmtId="0" fontId="44" fillId="6" borderId="29" xfId="0" applyFont="1" applyFill="1" applyBorder="1" applyAlignment="1">
      <alignment horizontal="right" wrapText="1"/>
    </xf>
    <xf numFmtId="0" fontId="44" fillId="6" borderId="21" xfId="0" applyFont="1" applyFill="1" applyBorder="1" applyAlignment="1">
      <alignment horizontal="right" wrapText="1"/>
    </xf>
    <xf numFmtId="0" fontId="44" fillId="6" borderId="18" xfId="0" applyFont="1" applyFill="1" applyBorder="1" applyAlignment="1">
      <alignment horizontal="right" wrapText="1"/>
    </xf>
    <xf numFmtId="1" fontId="44" fillId="6" borderId="30" xfId="0" applyNumberFormat="1" applyFont="1" applyFill="1" applyBorder="1" applyAlignment="1">
      <alignment horizontal="right" wrapText="1"/>
    </xf>
    <xf numFmtId="2" fontId="44" fillId="6" borderId="30" xfId="0" applyNumberFormat="1" applyFont="1" applyFill="1" applyBorder="1" applyAlignment="1">
      <alignment horizontal="right" wrapText="1"/>
    </xf>
    <xf numFmtId="0" fontId="38" fillId="6" borderId="18" xfId="0" applyFont="1" applyFill="1" applyBorder="1" applyAlignment="1">
      <alignment vertical="center" wrapText="1"/>
    </xf>
    <xf numFmtId="0" fontId="18" fillId="6" borderId="41" xfId="0" applyFont="1" applyFill="1" applyBorder="1" applyProtection="1">
      <protection locked="0"/>
    </xf>
    <xf numFmtId="0" fontId="18" fillId="6" borderId="42" xfId="0" applyFont="1" applyFill="1" applyBorder="1" applyProtection="1">
      <protection locked="0"/>
    </xf>
    <xf numFmtId="0" fontId="18" fillId="6" borderId="43" xfId="0" applyFont="1" applyFill="1" applyBorder="1" applyProtection="1">
      <protection locked="0"/>
    </xf>
    <xf numFmtId="0" fontId="18" fillId="6" borderId="44" xfId="0" applyFont="1" applyFill="1" applyBorder="1" applyProtection="1">
      <protection locked="0"/>
    </xf>
    <xf numFmtId="0" fontId="19" fillId="0" borderId="0" xfId="0" applyFont="1" applyProtection="1">
      <protection locked="0"/>
    </xf>
    <xf numFmtId="0" fontId="28" fillId="0" borderId="0" xfId="0" applyFont="1" applyAlignment="1" applyProtection="1">
      <alignment wrapText="1"/>
      <protection locked="0"/>
    </xf>
    <xf numFmtId="0" fontId="18" fillId="0" borderId="17" xfId="0" applyFont="1" applyBorder="1" applyProtection="1">
      <protection locked="0"/>
    </xf>
    <xf numFmtId="0" fontId="19" fillId="0" borderId="0" xfId="0" applyFont="1" applyAlignment="1" applyProtection="1">
      <alignment horizontal="left" indent="4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 indent="2"/>
      <protection locked="0"/>
    </xf>
    <xf numFmtId="0" fontId="19" fillId="0" borderId="0" xfId="0" applyFont="1" applyAlignment="1" applyProtection="1">
      <alignment horizontal="left" indent="5"/>
      <protection locked="0"/>
    </xf>
    <xf numFmtId="1" fontId="35" fillId="0" borderId="29" xfId="0" applyNumberFormat="1" applyFont="1" applyBorder="1" applyAlignment="1" applyProtection="1">
      <alignment horizontal="right" wrapText="1"/>
      <protection locked="0"/>
    </xf>
    <xf numFmtId="0" fontId="46" fillId="0" borderId="0" xfId="0" applyFont="1"/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/>
    <xf numFmtId="0" fontId="49" fillId="0" borderId="0" xfId="0" applyFont="1"/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51" fillId="0" borderId="0" xfId="0" applyFont="1" applyAlignment="1">
      <alignment horizontal="right" vertical="center"/>
    </xf>
    <xf numFmtId="164" fontId="51" fillId="0" borderId="0" xfId="0" applyNumberFormat="1" applyFont="1" applyAlignment="1">
      <alignment vertical="center"/>
    </xf>
    <xf numFmtId="164" fontId="46" fillId="0" borderId="0" xfId="0" applyNumberFormat="1" applyFont="1" applyAlignment="1">
      <alignment horizontal="center"/>
    </xf>
    <xf numFmtId="164" fontId="46" fillId="0" borderId="0" xfId="0" applyNumberFormat="1" applyFont="1" applyAlignment="1">
      <alignment horizontal="right" vertical="center"/>
    </xf>
    <xf numFmtId="0" fontId="51" fillId="0" borderId="46" xfId="0" applyFont="1" applyBorder="1"/>
    <xf numFmtId="0" fontId="46" fillId="0" borderId="0" xfId="0" applyFont="1" applyAlignment="1">
      <alignment horizontal="right"/>
    </xf>
    <xf numFmtId="0" fontId="51" fillId="0" borderId="0" xfId="0" applyFont="1"/>
    <xf numFmtId="0" fontId="51" fillId="0" borderId="0" xfId="0" applyFont="1" applyAlignment="1">
      <alignment horizontal="right"/>
    </xf>
    <xf numFmtId="0" fontId="46" fillId="0" borderId="47" xfId="0" applyFont="1" applyBorder="1" applyAlignment="1">
      <alignment horizontal="center"/>
    </xf>
    <xf numFmtId="0" fontId="50" fillId="0" borderId="46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top"/>
    </xf>
    <xf numFmtId="0" fontId="46" fillId="0" borderId="46" xfId="0" applyFont="1" applyBorder="1" applyAlignment="1">
      <alignment horizontal="center" vertical="top"/>
    </xf>
    <xf numFmtId="0" fontId="50" fillId="0" borderId="46" xfId="0" applyFont="1" applyBorder="1" applyAlignment="1">
      <alignment vertical="center"/>
    </xf>
    <xf numFmtId="0" fontId="50" fillId="0" borderId="46" xfId="0" applyFont="1" applyBorder="1" applyAlignment="1">
      <alignment horizontal="center" vertical="center"/>
    </xf>
    <xf numFmtId="2" fontId="50" fillId="0" borderId="46" xfId="0" applyNumberFormat="1" applyFont="1" applyBorder="1" applyAlignment="1">
      <alignment horizontal="right" vertical="center"/>
    </xf>
    <xf numFmtId="0" fontId="50" fillId="0" borderId="46" xfId="0" applyFont="1" applyBorder="1" applyAlignment="1">
      <alignment vertical="center" wrapText="1"/>
    </xf>
    <xf numFmtId="0" fontId="46" fillId="0" borderId="46" xfId="0" applyFont="1" applyBorder="1" applyAlignment="1">
      <alignment vertical="center" wrapText="1"/>
    </xf>
    <xf numFmtId="2" fontId="46" fillId="0" borderId="46" xfId="0" applyNumberFormat="1" applyFont="1" applyBorder="1" applyAlignment="1">
      <alignment horizontal="right" vertical="center"/>
    </xf>
    <xf numFmtId="2" fontId="50" fillId="7" borderId="46" xfId="0" applyNumberFormat="1" applyFont="1" applyFill="1" applyBorder="1" applyAlignment="1">
      <alignment horizontal="right" vertical="center"/>
    </xf>
    <xf numFmtId="0" fontId="46" fillId="0" borderId="46" xfId="0" applyFont="1" applyBorder="1" applyAlignment="1">
      <alignment vertical="top" wrapText="1"/>
    </xf>
    <xf numFmtId="0" fontId="46" fillId="7" borderId="46" xfId="0" applyFont="1" applyFill="1" applyBorder="1" applyAlignment="1">
      <alignment vertical="center" wrapText="1"/>
    </xf>
    <xf numFmtId="1" fontId="50" fillId="0" borderId="46" xfId="0" applyNumberFormat="1" applyFont="1" applyBorder="1" applyAlignment="1">
      <alignment horizontal="center" vertical="top"/>
    </xf>
    <xf numFmtId="1" fontId="46" fillId="0" borderId="46" xfId="0" applyNumberFormat="1" applyFont="1" applyBorder="1" applyAlignment="1">
      <alignment horizontal="center" vertical="top" wrapText="1"/>
    </xf>
    <xf numFmtId="1" fontId="50" fillId="0" borderId="46" xfId="0" applyNumberFormat="1" applyFont="1" applyBorder="1" applyAlignment="1">
      <alignment horizontal="center" vertical="top" wrapText="1"/>
    </xf>
    <xf numFmtId="0" fontId="50" fillId="0" borderId="46" xfId="0" applyFont="1" applyBorder="1" applyAlignment="1">
      <alignment vertical="top" wrapText="1"/>
    </xf>
    <xf numFmtId="0" fontId="46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top" wrapText="1"/>
    </xf>
    <xf numFmtId="0" fontId="46" fillId="0" borderId="0" xfId="0" applyFont="1" applyAlignment="1">
      <alignment vertical="center"/>
    </xf>
    <xf numFmtId="164" fontId="46" fillId="0" borderId="48" xfId="0" applyNumberFormat="1" applyFont="1" applyBorder="1" applyAlignment="1">
      <alignment horizontal="right" vertical="center"/>
    </xf>
    <xf numFmtId="0" fontId="50" fillId="0" borderId="0" xfId="0" applyFont="1" applyAlignment="1">
      <alignment horizontal="center" vertical="center" wrapText="1"/>
    </xf>
    <xf numFmtId="0" fontId="46" fillId="0" borderId="0" xfId="0" applyFont="1" applyAlignment="1">
      <alignment vertical="top"/>
    </xf>
    <xf numFmtId="0" fontId="46" fillId="0" borderId="49" xfId="0" applyFont="1" applyBorder="1" applyAlignment="1">
      <alignment vertical="center"/>
    </xf>
    <xf numFmtId="0" fontId="46" fillId="0" borderId="49" xfId="0" applyFont="1" applyBorder="1"/>
    <xf numFmtId="0" fontId="51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2" fillId="0" borderId="50" xfId="0" applyFont="1" applyBorder="1" applyAlignment="1">
      <alignment horizontal="center" vertical="top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top"/>
    </xf>
    <xf numFmtId="0" fontId="53" fillId="0" borderId="0" xfId="0" applyFont="1"/>
    <xf numFmtId="0" fontId="52" fillId="0" borderId="0" xfId="0" applyFont="1"/>
    <xf numFmtId="0" fontId="47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0" fillId="0" borderId="0" xfId="0" applyAlignment="1">
      <alignment horizontal="left"/>
    </xf>
    <xf numFmtId="0" fontId="0" fillId="0" borderId="17" xfId="0" applyBorder="1"/>
    <xf numFmtId="0" fontId="57" fillId="0" borderId="0" xfId="0" applyFont="1"/>
    <xf numFmtId="0" fontId="57" fillId="0" borderId="21" xfId="0" applyFont="1" applyBorder="1" applyAlignment="1">
      <alignment horizontal="center" wrapText="1"/>
    </xf>
    <xf numFmtId="0" fontId="57" fillId="0" borderId="21" xfId="0" applyFont="1" applyBorder="1" applyAlignment="1">
      <alignment horizontal="center"/>
    </xf>
    <xf numFmtId="0" fontId="57" fillId="0" borderId="21" xfId="0" applyFont="1" applyBorder="1"/>
    <xf numFmtId="0" fontId="59" fillId="0" borderId="21" xfId="0" applyFont="1" applyBorder="1"/>
    <xf numFmtId="0" fontId="0" fillId="8" borderId="21" xfId="0" applyFill="1" applyBorder="1"/>
    <xf numFmtId="0" fontId="0" fillId="0" borderId="21" xfId="0" applyBorder="1"/>
    <xf numFmtId="2" fontId="31" fillId="0" borderId="21" xfId="0" applyNumberFormat="1" applyFont="1" applyBorder="1"/>
    <xf numFmtId="0" fontId="31" fillId="0" borderId="21" xfId="0" applyFont="1" applyBorder="1"/>
    <xf numFmtId="0" fontId="61" fillId="0" borderId="21" xfId="4" applyFont="1" applyBorder="1" applyAlignment="1">
      <alignment vertical="top" wrapText="1"/>
    </xf>
    <xf numFmtId="2" fontId="0" fillId="0" borderId="21" xfId="0" applyNumberFormat="1" applyBorder="1"/>
    <xf numFmtId="0" fontId="61" fillId="0" borderId="21" xfId="4" applyFont="1" applyBorder="1" applyAlignment="1">
      <alignment horizontal="left" vertical="top" wrapText="1"/>
    </xf>
    <xf numFmtId="0" fontId="57" fillId="0" borderId="21" xfId="0" applyFont="1" applyBorder="1" applyAlignment="1">
      <alignment horizontal="right"/>
    </xf>
    <xf numFmtId="0" fontId="57" fillId="0" borderId="21" xfId="0" applyFont="1" applyBorder="1" applyAlignment="1">
      <alignment horizontal="left"/>
    </xf>
    <xf numFmtId="2" fontId="0" fillId="8" borderId="21" xfId="0" applyNumberFormat="1" applyFill="1" applyBorder="1"/>
    <xf numFmtId="0" fontId="62" fillId="0" borderId="0" xfId="0" applyFont="1" applyAlignment="1">
      <alignment vertical="center" wrapText="1"/>
    </xf>
    <xf numFmtId="0" fontId="55" fillId="0" borderId="0" xfId="0" applyFont="1" applyAlignment="1">
      <alignment wrapText="1"/>
    </xf>
    <xf numFmtId="0" fontId="59" fillId="0" borderId="0" xfId="0" applyFont="1"/>
    <xf numFmtId="0" fontId="56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7" fillId="0" borderId="0" xfId="0" applyFont="1" applyAlignment="1">
      <alignment horizontal="right"/>
    </xf>
    <xf numFmtId="0" fontId="0" fillId="0" borderId="32" xfId="0" applyBorder="1"/>
    <xf numFmtId="0" fontId="0" fillId="0" borderId="45" xfId="0" applyBorder="1"/>
    <xf numFmtId="0" fontId="0" fillId="0" borderId="52" xfId="0" applyBorder="1"/>
    <xf numFmtId="0" fontId="56" fillId="0" borderId="32" xfId="0" applyFont="1" applyBorder="1"/>
    <xf numFmtId="0" fontId="56" fillId="0" borderId="31" xfId="0" applyFont="1" applyBorder="1" applyAlignment="1">
      <alignment horizontal="center"/>
    </xf>
    <xf numFmtId="0" fontId="0" fillId="0" borderId="53" xfId="0" applyBorder="1"/>
    <xf numFmtId="0" fontId="0" fillId="0" borderId="54" xfId="0" applyBorder="1"/>
    <xf numFmtId="0" fontId="56" fillId="0" borderId="51" xfId="0" applyFont="1" applyBorder="1" applyAlignment="1">
      <alignment horizontal="center"/>
    </xf>
    <xf numFmtId="0" fontId="56" fillId="0" borderId="53" xfId="0" applyFont="1" applyBorder="1"/>
    <xf numFmtId="0" fontId="0" fillId="0" borderId="55" xfId="0" applyBorder="1"/>
    <xf numFmtId="0" fontId="0" fillId="0" borderId="56" xfId="0" applyBorder="1"/>
    <xf numFmtId="0" fontId="0" fillId="0" borderId="31" xfId="0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20" xfId="0" applyBorder="1"/>
    <xf numFmtId="0" fontId="62" fillId="0" borderId="0" xfId="0" applyFont="1" applyAlignment="1">
      <alignment vertical="center"/>
    </xf>
    <xf numFmtId="0" fontId="69" fillId="0" borderId="0" xfId="0" applyFont="1"/>
    <xf numFmtId="0" fontId="28" fillId="0" borderId="0" xfId="0" applyFont="1"/>
    <xf numFmtId="0" fontId="70" fillId="0" borderId="0" xfId="0" applyFont="1"/>
    <xf numFmtId="0" fontId="28" fillId="0" borderId="0" xfId="0" applyFont="1" applyAlignment="1">
      <alignment horizontal="left" wrapText="1"/>
    </xf>
    <xf numFmtId="0" fontId="28" fillId="0" borderId="0" xfId="0" applyFont="1" applyAlignment="1">
      <alignment wrapText="1"/>
    </xf>
    <xf numFmtId="0" fontId="24" fillId="0" borderId="0" xfId="0" applyFont="1"/>
    <xf numFmtId="0" fontId="71" fillId="0" borderId="0" xfId="0" applyFont="1"/>
    <xf numFmtId="0" fontId="72" fillId="0" borderId="0" xfId="0" applyFont="1"/>
    <xf numFmtId="0" fontId="20" fillId="0" borderId="0" xfId="0" applyFont="1" applyAlignment="1">
      <alignment wrapText="1"/>
    </xf>
    <xf numFmtId="0" fontId="28" fillId="0" borderId="17" xfId="0" applyFont="1" applyBorder="1"/>
    <xf numFmtId="0" fontId="72" fillId="0" borderId="17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0" xfId="0" applyFont="1" applyAlignment="1">
      <alignment horizontal="right"/>
    </xf>
    <xf numFmtId="0" fontId="73" fillId="0" borderId="0" xfId="0" applyFont="1"/>
    <xf numFmtId="0" fontId="66" fillId="0" borderId="55" xfId="0" applyFont="1" applyBorder="1" applyAlignment="1">
      <alignment wrapText="1"/>
    </xf>
    <xf numFmtId="0" fontId="66" fillId="0" borderId="17" xfId="0" applyFont="1" applyBorder="1" applyAlignment="1">
      <alignment wrapText="1"/>
    </xf>
    <xf numFmtId="0" fontId="66" fillId="0" borderId="56" xfId="0" applyFont="1" applyBorder="1" applyAlignment="1">
      <alignment wrapText="1"/>
    </xf>
    <xf numFmtId="0" fontId="70" fillId="0" borderId="21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0" borderId="21" xfId="0" applyFont="1" applyBorder="1" applyAlignment="1">
      <alignment horizontal="left" vertical="center"/>
    </xf>
    <xf numFmtId="2" fontId="70" fillId="0" borderId="21" xfId="0" quotePrefix="1" applyNumberFormat="1" applyFont="1" applyBorder="1" applyAlignment="1">
      <alignment horizontal="center"/>
    </xf>
    <xf numFmtId="2" fontId="70" fillId="0" borderId="21" xfId="0" applyNumberFormat="1" applyFont="1" applyBorder="1" applyAlignment="1">
      <alignment horizontal="center"/>
    </xf>
    <xf numFmtId="0" fontId="70" fillId="0" borderId="21" xfId="0" applyFont="1" applyBorder="1"/>
    <xf numFmtId="0" fontId="70" fillId="0" borderId="21" xfId="0" applyFont="1" applyBorder="1" applyAlignment="1">
      <alignment horizontal="justify" vertical="top" wrapText="1"/>
    </xf>
    <xf numFmtId="0" fontId="70" fillId="0" borderId="21" xfId="0" quotePrefix="1" applyFont="1" applyBorder="1" applyAlignment="1">
      <alignment horizontal="center"/>
    </xf>
    <xf numFmtId="0" fontId="70" fillId="0" borderId="21" xfId="0" applyFont="1" applyBorder="1" applyAlignment="1">
      <alignment horizontal="center"/>
    </xf>
    <xf numFmtId="0" fontId="74" fillId="0" borderId="21" xfId="0" applyFont="1" applyBorder="1" applyAlignment="1">
      <alignment horizontal="right" vertical="center" wrapText="1"/>
    </xf>
    <xf numFmtId="2" fontId="70" fillId="0" borderId="19" xfId="0" quotePrefix="1" applyNumberFormat="1" applyFont="1" applyBorder="1" applyAlignment="1">
      <alignment horizontal="center"/>
    </xf>
    <xf numFmtId="0" fontId="72" fillId="0" borderId="0" xfId="5" applyFont="1"/>
    <xf numFmtId="0" fontId="28" fillId="0" borderId="0" xfId="5" applyFont="1" applyAlignment="1">
      <alignment vertical="top" wrapText="1"/>
    </xf>
    <xf numFmtId="0" fontId="28" fillId="0" borderId="0" xfId="0" applyFont="1" applyAlignment="1">
      <alignment horizontal="center" vertical="top"/>
    </xf>
    <xf numFmtId="0" fontId="28" fillId="0" borderId="0" xfId="5" applyFont="1" applyAlignment="1">
      <alignment vertical="top"/>
    </xf>
    <xf numFmtId="0" fontId="28" fillId="0" borderId="0" xfId="5" applyFont="1"/>
    <xf numFmtId="0" fontId="54" fillId="0" borderId="45" xfId="0" applyFont="1" applyBorder="1" applyAlignment="1">
      <alignment horizontal="center" vertical="top" wrapText="1"/>
    </xf>
    <xf numFmtId="0" fontId="54" fillId="0" borderId="45" xfId="0" applyFont="1" applyBorder="1" applyAlignment="1">
      <alignment vertical="top" wrapText="1"/>
    </xf>
    <xf numFmtId="0" fontId="28" fillId="0" borderId="0" xfId="5" applyFont="1" applyAlignment="1">
      <alignment horizontal="center" vertical="top"/>
    </xf>
    <xf numFmtId="0" fontId="63" fillId="0" borderId="0" xfId="0" applyFont="1"/>
    <xf numFmtId="0" fontId="63" fillId="0" borderId="0" xfId="0" applyFont="1" applyAlignment="1">
      <alignment horizontal="center"/>
    </xf>
    <xf numFmtId="0" fontId="75" fillId="0" borderId="0" xfId="0" applyFont="1"/>
    <xf numFmtId="0" fontId="76" fillId="0" borderId="0" xfId="0" applyFont="1"/>
    <xf numFmtId="0" fontId="0" fillId="0" borderId="57" xfId="0" applyBorder="1" applyAlignment="1">
      <alignment horizontal="right" vertical="center"/>
    </xf>
    <xf numFmtId="0" fontId="48" fillId="0" borderId="0" xfId="0" applyFont="1" applyAlignment="1">
      <alignment horizontal="center" vertical="center" wrapText="1"/>
    </xf>
    <xf numFmtId="14" fontId="77" fillId="0" borderId="0" xfId="0" applyNumberFormat="1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57" xfId="0" applyFont="1" applyBorder="1" applyAlignment="1">
      <alignment horizontal="center" vertical="center" wrapText="1"/>
    </xf>
    <xf numFmtId="49" fontId="48" fillId="0" borderId="57" xfId="0" applyNumberFormat="1" applyFont="1" applyBorder="1" applyAlignment="1">
      <alignment horizontal="center" vertical="center"/>
    </xf>
    <xf numFmtId="2" fontId="48" fillId="0" borderId="57" xfId="0" applyNumberFormat="1" applyFont="1" applyBorder="1" applyAlignment="1">
      <alignment horizontal="right" vertical="center"/>
    </xf>
    <xf numFmtId="0" fontId="79" fillId="0" borderId="57" xfId="0" applyFont="1" applyBorder="1" applyAlignment="1">
      <alignment horizontal="right" vertical="center"/>
    </xf>
    <xf numFmtId="49" fontId="77" fillId="0" borderId="57" xfId="0" applyNumberFormat="1" applyFont="1" applyBorder="1" applyAlignment="1">
      <alignment horizontal="center" vertical="center"/>
    </xf>
    <xf numFmtId="2" fontId="77" fillId="0" borderId="57" xfId="0" applyNumberFormat="1" applyFont="1" applyBorder="1" applyAlignment="1">
      <alignment horizontal="right" vertical="center"/>
    </xf>
    <xf numFmtId="0" fontId="77" fillId="9" borderId="57" xfId="0" applyFont="1" applyFill="1" applyBorder="1" applyAlignment="1">
      <alignment horizontal="center" vertical="center" wrapText="1"/>
    </xf>
    <xf numFmtId="0" fontId="77" fillId="9" borderId="57" xfId="0" applyFont="1" applyFill="1" applyBorder="1" applyAlignment="1">
      <alignment horizontal="center" vertical="center"/>
    </xf>
    <xf numFmtId="0" fontId="32" fillId="0" borderId="0" xfId="6" applyFont="1"/>
    <xf numFmtId="0" fontId="81" fillId="0" borderId="0" xfId="6" applyFont="1"/>
    <xf numFmtId="0" fontId="81" fillId="0" borderId="61" xfId="6" applyFont="1" applyBorder="1" applyAlignment="1">
      <alignment vertical="center"/>
    </xf>
    <xf numFmtId="0" fontId="82" fillId="0" borderId="0" xfId="6" applyFont="1" applyAlignment="1">
      <alignment horizontal="center" vertical="top"/>
    </xf>
    <xf numFmtId="0" fontId="83" fillId="0" borderId="0" xfId="6" applyFont="1"/>
    <xf numFmtId="0" fontId="32" fillId="0" borderId="0" xfId="0" applyFont="1"/>
    <xf numFmtId="0" fontId="85" fillId="0" borderId="0" xfId="6" applyFont="1" applyAlignment="1">
      <alignment horizontal="center" vertical="center"/>
    </xf>
    <xf numFmtId="0" fontId="81" fillId="0" borderId="21" xfId="6" applyFont="1" applyBorder="1" applyAlignment="1">
      <alignment horizontal="center" vertical="center"/>
    </xf>
    <xf numFmtId="0" fontId="87" fillId="0" borderId="21" xfId="0" applyFont="1" applyBorder="1" applyAlignment="1">
      <alignment horizontal="center" vertical="center" wrapText="1"/>
    </xf>
    <xf numFmtId="0" fontId="42" fillId="0" borderId="21" xfId="6" applyFont="1" applyBorder="1" applyAlignment="1">
      <alignment horizontal="center" vertical="center" wrapText="1"/>
    </xf>
    <xf numFmtId="0" fontId="42" fillId="0" borderId="21" xfId="6" applyFont="1" applyBorder="1" applyAlignment="1">
      <alignment horizontal="center" wrapText="1"/>
    </xf>
    <xf numFmtId="2" fontId="86" fillId="0" borderId="21" xfId="6" applyNumberFormat="1" applyFont="1" applyBorder="1"/>
    <xf numFmtId="2" fontId="86" fillId="0" borderId="21" xfId="6" applyNumberFormat="1" applyFont="1" applyBorder="1" applyAlignment="1">
      <alignment horizontal="right"/>
    </xf>
    <xf numFmtId="2" fontId="86" fillId="0" borderId="21" xfId="6" applyNumberFormat="1" applyFont="1" applyBorder="1" applyAlignment="1">
      <alignment horizontal="right" vertical="center"/>
    </xf>
    <xf numFmtId="0" fontId="32" fillId="0" borderId="21" xfId="6" applyFont="1" applyBorder="1" applyAlignment="1">
      <alignment wrapText="1"/>
    </xf>
    <xf numFmtId="2" fontId="86" fillId="0" borderId="21" xfId="6" applyNumberFormat="1" applyFont="1" applyBorder="1" applyAlignment="1">
      <alignment horizontal="justify" vertical="center"/>
    </xf>
    <xf numFmtId="0" fontId="28" fillId="0" borderId="21" xfId="0" applyFont="1" applyBorder="1" applyAlignment="1">
      <alignment vertical="center" wrapText="1"/>
    </xf>
    <xf numFmtId="1" fontId="88" fillId="0" borderId="21" xfId="0" applyNumberFormat="1" applyFont="1" applyBorder="1"/>
    <xf numFmtId="2" fontId="85" fillId="0" borderId="21" xfId="0" applyNumberFormat="1" applyFont="1" applyBorder="1"/>
    <xf numFmtId="1" fontId="89" fillId="0" borderId="0" xfId="0" applyNumberFormat="1" applyFont="1" applyAlignment="1">
      <alignment vertical="top"/>
    </xf>
    <xf numFmtId="1" fontId="32" fillId="0" borderId="0" xfId="0" applyNumberFormat="1" applyFont="1"/>
    <xf numFmtId="1" fontId="82" fillId="0" borderId="0" xfId="0" applyNumberFormat="1" applyFont="1"/>
    <xf numFmtId="1" fontId="22" fillId="0" borderId="0" xfId="0" applyNumberFormat="1" applyFont="1"/>
    <xf numFmtId="0" fontId="31" fillId="0" borderId="61" xfId="0" applyFont="1" applyBorder="1"/>
    <xf numFmtId="1" fontId="82" fillId="0" borderId="61" xfId="0" applyNumberFormat="1" applyFont="1" applyBorder="1"/>
    <xf numFmtId="0" fontId="57" fillId="0" borderId="0" xfId="0" applyFont="1" applyAlignment="1">
      <alignment horizontal="center" vertical="top"/>
    </xf>
    <xf numFmtId="1" fontId="22" fillId="0" borderId="0" xfId="0" applyNumberFormat="1" applyFont="1" applyAlignment="1">
      <alignment wrapText="1"/>
    </xf>
    <xf numFmtId="1" fontId="89" fillId="0" borderId="0" xfId="0" applyNumberFormat="1" applyFont="1"/>
    <xf numFmtId="1" fontId="82" fillId="0" borderId="0" xfId="0" applyNumberFormat="1" applyFont="1" applyAlignment="1">
      <alignment vertical="top"/>
    </xf>
    <xf numFmtId="1" fontId="82" fillId="0" borderId="0" xfId="0" applyNumberFormat="1" applyFont="1" applyAlignment="1">
      <alignment vertical="center"/>
    </xf>
    <xf numFmtId="0" fontId="82" fillId="0" borderId="0" xfId="6" applyFont="1"/>
    <xf numFmtId="0" fontId="91" fillId="0" borderId="0" xfId="6" applyFont="1"/>
    <xf numFmtId="0" fontId="54" fillId="0" borderId="0" xfId="0" applyFont="1" applyBorder="1" applyAlignment="1">
      <alignment vertical="top" wrapText="1"/>
    </xf>
    <xf numFmtId="0" fontId="62" fillId="0" borderId="0" xfId="0" applyFont="1" applyBorder="1" applyAlignment="1">
      <alignment vertical="center" wrapText="1"/>
    </xf>
    <xf numFmtId="0" fontId="28" fillId="0" borderId="0" xfId="0" applyFont="1" applyBorder="1"/>
    <xf numFmtId="0" fontId="48" fillId="0" borderId="57" xfId="0" applyFont="1" applyBorder="1" applyAlignment="1">
      <alignment horizontal="left" vertical="center" wrapText="1"/>
    </xf>
    <xf numFmtId="0" fontId="48" fillId="0" borderId="0" xfId="0" applyFont="1"/>
    <xf numFmtId="0" fontId="28" fillId="5" borderId="0" xfId="0" applyFont="1" applyFill="1" applyAlignment="1">
      <alignment vertical="center" wrapText="1"/>
    </xf>
    <xf numFmtId="2" fontId="86" fillId="5" borderId="21" xfId="6" applyNumberFormat="1" applyFont="1" applyFill="1" applyBorder="1" applyAlignment="1">
      <alignment horizontal="right" vertical="center"/>
    </xf>
    <xf numFmtId="0" fontId="28" fillId="0" borderId="0" xfId="0" applyFont="1" applyAlignment="1" applyProtection="1">
      <alignment horizontal="center"/>
      <protection locked="0"/>
    </xf>
    <xf numFmtId="0" fontId="33" fillId="0" borderId="21" xfId="0" applyFont="1" applyBorder="1" applyAlignment="1" applyProtection="1">
      <alignment horizontal="center" vertical="center" wrapText="1"/>
      <protection locked="0"/>
    </xf>
    <xf numFmtId="0" fontId="33" fillId="0" borderId="29" xfId="0" applyFont="1" applyBorder="1" applyAlignment="1" applyProtection="1">
      <alignment horizontal="center" vertical="center" wrapText="1"/>
      <protection locked="0"/>
    </xf>
    <xf numFmtId="0" fontId="28" fillId="0" borderId="19" xfId="0" applyFont="1" applyBorder="1" applyAlignment="1" applyProtection="1">
      <alignment horizontal="center"/>
      <protection locked="0"/>
    </xf>
    <xf numFmtId="0" fontId="28" fillId="0" borderId="17" xfId="0" applyFont="1" applyBorder="1" applyAlignment="1" applyProtection="1">
      <alignment horizontal="left"/>
      <protection locked="0"/>
    </xf>
    <xf numFmtId="0" fontId="33" fillId="0" borderId="31" xfId="0" applyFont="1" applyBorder="1" applyAlignment="1" applyProtection="1">
      <alignment horizontal="center" vertical="center" wrapText="1"/>
      <protection locked="0"/>
    </xf>
    <xf numFmtId="0" fontId="33" fillId="0" borderId="36" xfId="0" applyFont="1" applyBorder="1" applyAlignment="1" applyProtection="1">
      <alignment horizontal="center" vertical="center" wrapText="1"/>
      <protection locked="0"/>
    </xf>
    <xf numFmtId="2" fontId="23" fillId="0" borderId="21" xfId="0" applyNumberFormat="1" applyFont="1" applyBorder="1" applyAlignment="1" applyProtection="1">
      <alignment horizontal="right" wrapText="1"/>
      <protection locked="0"/>
    </xf>
    <xf numFmtId="165" fontId="23" fillId="0" borderId="21" xfId="0" applyNumberFormat="1" applyFont="1" applyBorder="1" applyAlignment="1" applyProtection="1">
      <alignment horizontal="right" wrapText="1"/>
      <protection locked="0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7" xfId="0" applyFont="1" applyBorder="1"/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/>
    <xf numFmtId="0" fontId="48" fillId="0" borderId="49" xfId="0" applyFont="1" applyBorder="1" applyAlignment="1">
      <alignment horizontal="right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wrapText="1"/>
    </xf>
    <xf numFmtId="0" fontId="52" fillId="0" borderId="50" xfId="0" applyFont="1" applyBorder="1" applyAlignment="1">
      <alignment horizontal="center" vertical="top"/>
    </xf>
    <xf numFmtId="0" fontId="50" fillId="0" borderId="46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wrapText="1"/>
    </xf>
    <xf numFmtId="0" fontId="46" fillId="0" borderId="46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46" xfId="0" applyFont="1" applyBorder="1" applyAlignment="1">
      <alignment horizontal="center" vertical="center" wrapText="1"/>
    </xf>
    <xf numFmtId="2" fontId="50" fillId="0" borderId="46" xfId="0" applyNumberFormat="1" applyFont="1" applyBorder="1" applyAlignment="1">
      <alignment horizontal="center"/>
    </xf>
    <xf numFmtId="0" fontId="46" fillId="0" borderId="46" xfId="0" applyFont="1" applyBorder="1"/>
    <xf numFmtId="0" fontId="50" fillId="0" borderId="46" xfId="0" applyFont="1" applyBorder="1" applyAlignment="1">
      <alignment horizontal="center"/>
    </xf>
    <xf numFmtId="0" fontId="46" fillId="0" borderId="46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63" fillId="0" borderId="0" xfId="0" applyFont="1" applyAlignment="1">
      <alignment horizontal="left"/>
    </xf>
    <xf numFmtId="0" fontId="57" fillId="0" borderId="0" xfId="0" applyFont="1" applyAlignment="1">
      <alignment horizontal="right"/>
    </xf>
    <xf numFmtId="0" fontId="0" fillId="0" borderId="17" xfId="0" applyBorder="1" applyAlignment="1">
      <alignment horizontal="center"/>
    </xf>
    <xf numFmtId="0" fontId="62" fillId="0" borderId="17" xfId="0" applyFont="1" applyBorder="1" applyAlignment="1">
      <alignment horizontal="left" vertical="center" wrapText="1"/>
    </xf>
    <xf numFmtId="0" fontId="57" fillId="0" borderId="45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5" fillId="0" borderId="0" xfId="0" applyFont="1" applyAlignment="1">
      <alignment horizontal="right"/>
    </xf>
    <xf numFmtId="0" fontId="56" fillId="0" borderId="0" xfId="0" applyFont="1" applyAlignment="1">
      <alignment horizontal="left"/>
    </xf>
    <xf numFmtId="0" fontId="57" fillId="0" borderId="17" xfId="0" applyFont="1" applyBorder="1" applyAlignment="1">
      <alignment horizontal="right"/>
    </xf>
    <xf numFmtId="0" fontId="57" fillId="0" borderId="31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/>
    </xf>
    <xf numFmtId="0" fontId="57" fillId="0" borderId="51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/>
    </xf>
    <xf numFmtId="0" fontId="57" fillId="0" borderId="21" xfId="0" applyFont="1" applyBorder="1" applyAlignment="1">
      <alignment horizontal="center" wrapText="1"/>
    </xf>
    <xf numFmtId="0" fontId="57" fillId="0" borderId="21" xfId="0" applyFont="1" applyBorder="1"/>
    <xf numFmtId="0" fontId="0" fillId="0" borderId="0" xfId="0" applyAlignment="1">
      <alignment horizontal="left"/>
    </xf>
    <xf numFmtId="0" fontId="31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31" fillId="0" borderId="17" xfId="0" applyFont="1" applyBorder="1" applyAlignment="1">
      <alignment horizontal="center"/>
    </xf>
    <xf numFmtId="0" fontId="62" fillId="0" borderId="0" xfId="0" applyFont="1"/>
    <xf numFmtId="0" fontId="62" fillId="0" borderId="17" xfId="0" applyFont="1" applyBorder="1"/>
    <xf numFmtId="0" fontId="0" fillId="0" borderId="3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left" wrapText="1"/>
    </xf>
    <xf numFmtId="0" fontId="0" fillId="0" borderId="45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52" xfId="0" applyFill="1" applyBorder="1" applyAlignment="1">
      <alignment horizontal="center"/>
    </xf>
    <xf numFmtId="0" fontId="0" fillId="5" borderId="55" xfId="0" applyFill="1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0" fontId="0" fillId="0" borderId="32" xfId="0" applyBorder="1" applyAlignment="1">
      <alignment wrapText="1"/>
    </xf>
    <xf numFmtId="0" fontId="0" fillId="0" borderId="45" xfId="0" applyBorder="1"/>
    <xf numFmtId="0" fontId="0" fillId="0" borderId="52" xfId="0" applyBorder="1"/>
    <xf numFmtId="0" fontId="0" fillId="0" borderId="32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56" fillId="0" borderId="31" xfId="0" applyFont="1" applyBorder="1" applyAlignment="1">
      <alignment horizontal="center"/>
    </xf>
    <xf numFmtId="0" fontId="56" fillId="0" borderId="36" xfId="0" applyFont="1" applyBorder="1" applyAlignment="1">
      <alignment horizontal="center"/>
    </xf>
    <xf numFmtId="0" fontId="56" fillId="0" borderId="32" xfId="0" applyFont="1" applyBorder="1" applyAlignment="1">
      <alignment horizontal="center"/>
    </xf>
    <xf numFmtId="0" fontId="56" fillId="0" borderId="52" xfId="0" applyFont="1" applyBorder="1" applyAlignment="1">
      <alignment horizontal="center"/>
    </xf>
    <xf numFmtId="0" fontId="56" fillId="0" borderId="53" xfId="0" applyFont="1" applyBorder="1" applyAlignment="1">
      <alignment horizontal="center"/>
    </xf>
    <xf numFmtId="0" fontId="56" fillId="0" borderId="54" xfId="0" applyFont="1" applyBorder="1" applyAlignment="1">
      <alignment horizontal="center"/>
    </xf>
    <xf numFmtId="0" fontId="0" fillId="0" borderId="54" xfId="0" applyBorder="1"/>
    <xf numFmtId="0" fontId="56" fillId="0" borderId="55" xfId="0" applyFont="1" applyBorder="1" applyAlignment="1">
      <alignment horizontal="center"/>
    </xf>
    <xf numFmtId="0" fontId="56" fillId="0" borderId="56" xfId="0" applyFont="1" applyBorder="1" applyAlignment="1">
      <alignment horizontal="center"/>
    </xf>
    <xf numFmtId="0" fontId="56" fillId="0" borderId="55" xfId="0" applyFont="1" applyBorder="1"/>
    <xf numFmtId="0" fontId="56" fillId="0" borderId="56" xfId="0" applyFont="1" applyBorder="1"/>
    <xf numFmtId="0" fontId="0" fillId="0" borderId="56" xfId="0" applyBorder="1"/>
    <xf numFmtId="14" fontId="31" fillId="0" borderId="17" xfId="0" applyNumberFormat="1" applyFont="1" applyBorder="1" applyAlignment="1">
      <alignment horizontal="center"/>
    </xf>
    <xf numFmtId="0" fontId="68" fillId="0" borderId="17" xfId="0" applyFont="1" applyBorder="1" applyAlignment="1">
      <alignment horizontal="center"/>
    </xf>
    <xf numFmtId="0" fontId="56" fillId="0" borderId="45" xfId="0" applyFont="1" applyBorder="1" applyAlignment="1">
      <alignment horizontal="center"/>
    </xf>
    <xf numFmtId="0" fontId="56" fillId="0" borderId="32" xfId="0" applyFont="1" applyBorder="1"/>
    <xf numFmtId="0" fontId="56" fillId="0" borderId="52" xfId="0" applyFont="1" applyBorder="1"/>
    <xf numFmtId="0" fontId="56" fillId="0" borderId="17" xfId="0" applyFont="1" applyBorder="1" applyAlignment="1">
      <alignment horizontal="center"/>
    </xf>
    <xf numFmtId="0" fontId="56" fillId="0" borderId="53" xfId="0" applyFont="1" applyBorder="1"/>
    <xf numFmtId="0" fontId="56" fillId="0" borderId="54" xfId="0" applyFont="1" applyBorder="1"/>
    <xf numFmtId="0" fontId="55" fillId="0" borderId="17" xfId="0" applyFont="1" applyBorder="1" applyAlignment="1">
      <alignment horizontal="center" wrapText="1"/>
    </xf>
    <xf numFmtId="0" fontId="66" fillId="0" borderId="17" xfId="0" applyFont="1" applyBorder="1" applyAlignment="1">
      <alignment horizontal="center"/>
    </xf>
    <xf numFmtId="0" fontId="70" fillId="0" borderId="17" xfId="5" applyFont="1" applyBorder="1" applyAlignment="1">
      <alignment horizontal="center"/>
    </xf>
    <xf numFmtId="0" fontId="54" fillId="0" borderId="45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/>
    </xf>
    <xf numFmtId="0" fontId="28" fillId="0" borderId="0" xfId="5" applyFont="1" applyAlignment="1">
      <alignment horizontal="center" vertical="top" wrapText="1"/>
    </xf>
    <xf numFmtId="0" fontId="28" fillId="0" borderId="0" xfId="5" applyFont="1" applyAlignment="1">
      <alignment horizontal="center" vertical="top"/>
    </xf>
    <xf numFmtId="0" fontId="28" fillId="0" borderId="45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14" fontId="24" fillId="0" borderId="17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66" fillId="0" borderId="21" xfId="0" applyFont="1" applyBorder="1" applyAlignment="1">
      <alignment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70" fillId="0" borderId="31" xfId="0" applyFont="1" applyBorder="1" applyAlignment="1">
      <alignment horizontal="center" vertical="center" wrapText="1"/>
    </xf>
    <xf numFmtId="0" fontId="70" fillId="0" borderId="36" xfId="0" applyFont="1" applyBorder="1" applyAlignment="1">
      <alignment wrapText="1"/>
    </xf>
    <xf numFmtId="0" fontId="24" fillId="0" borderId="0" xfId="0" applyFont="1" applyAlignment="1">
      <alignment horizontal="left"/>
    </xf>
    <xf numFmtId="0" fontId="2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4" fillId="0" borderId="0" xfId="0" applyFont="1" applyAlignment="1">
      <alignment horizontal="center"/>
    </xf>
    <xf numFmtId="0" fontId="48" fillId="0" borderId="49" xfId="0" applyFont="1" applyBorder="1" applyAlignment="1">
      <alignment horizontal="center" vertical="center"/>
    </xf>
    <xf numFmtId="0" fontId="48" fillId="0" borderId="57" xfId="0" applyFont="1" applyBorder="1" applyAlignment="1">
      <alignment horizontal="left" vertical="center" wrapText="1"/>
    </xf>
    <xf numFmtId="0" fontId="77" fillId="0" borderId="57" xfId="0" applyFont="1" applyBorder="1" applyAlignment="1">
      <alignment horizontal="left" vertical="center" wrapText="1"/>
    </xf>
    <xf numFmtId="0" fontId="48" fillId="0" borderId="0" xfId="0" applyFont="1"/>
    <xf numFmtId="0" fontId="48" fillId="0" borderId="0" xfId="0" applyFont="1" applyAlignment="1">
      <alignment horizontal="left" vertical="center" wrapText="1"/>
    </xf>
    <xf numFmtId="0" fontId="77" fillId="0" borderId="0" xfId="0" applyFont="1" applyAlignment="1">
      <alignment horizontal="center" wrapText="1"/>
    </xf>
    <xf numFmtId="0" fontId="46" fillId="0" borderId="5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7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/>
    </xf>
    <xf numFmtId="0" fontId="77" fillId="9" borderId="58" xfId="0" applyFont="1" applyFill="1" applyBorder="1" applyAlignment="1">
      <alignment horizontal="center" vertical="center"/>
    </xf>
    <xf numFmtId="0" fontId="77" fillId="9" borderId="59" xfId="0" applyFont="1" applyFill="1" applyBorder="1" applyAlignment="1">
      <alignment horizontal="center" vertical="center"/>
    </xf>
    <xf numFmtId="0" fontId="77" fillId="9" borderId="60" xfId="0" applyFont="1" applyFill="1" applyBorder="1" applyAlignment="1">
      <alignment horizontal="center" vertical="center"/>
    </xf>
    <xf numFmtId="0" fontId="90" fillId="0" borderId="62" xfId="0" applyFont="1" applyBorder="1" applyAlignment="1">
      <alignment horizontal="center"/>
    </xf>
    <xf numFmtId="0" fontId="85" fillId="0" borderId="0" xfId="6" applyFont="1" applyAlignment="1">
      <alignment horizontal="center" vertical="center"/>
    </xf>
    <xf numFmtId="0" fontId="86" fillId="0" borderId="0" xfId="6" applyFont="1" applyAlignment="1">
      <alignment horizontal="center"/>
    </xf>
    <xf numFmtId="1" fontId="22" fillId="0" borderId="61" xfId="0" applyNumberFormat="1" applyFont="1" applyBorder="1" applyAlignment="1">
      <alignment horizontal="center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0" fontId="28" fillId="0" borderId="26" xfId="0" applyFont="1" applyBorder="1" applyAlignment="1" applyProtection="1">
      <alignment horizontal="center" vertical="center" wrapText="1"/>
      <protection locked="0"/>
    </xf>
    <xf numFmtId="0" fontId="28" fillId="0" borderId="27" xfId="0" applyFont="1" applyBorder="1" applyAlignment="1" applyProtection="1">
      <alignment horizontal="center" vertical="center" wrapText="1"/>
      <protection locked="0"/>
    </xf>
    <xf numFmtId="0" fontId="33" fillId="0" borderId="33" xfId="0" applyFont="1" applyBorder="1" applyAlignment="1" applyProtection="1">
      <alignment horizontal="center" vertical="center" wrapText="1"/>
      <protection locked="0"/>
    </xf>
    <xf numFmtId="0" fontId="33" fillId="0" borderId="37" xfId="0" applyFont="1" applyBorder="1" applyAlignment="1" applyProtection="1">
      <alignment horizontal="center" vertical="center" wrapText="1"/>
      <protection locked="0"/>
    </xf>
    <xf numFmtId="0" fontId="28" fillId="0" borderId="20" xfId="0" applyFont="1" applyBorder="1" applyAlignment="1" applyProtection="1">
      <alignment horizontal="center"/>
      <protection locked="0"/>
    </xf>
    <xf numFmtId="0" fontId="28" fillId="0" borderId="19" xfId="0" applyFont="1" applyBorder="1" applyAlignment="1" applyProtection="1">
      <alignment horizontal="center"/>
      <protection locked="0"/>
    </xf>
    <xf numFmtId="0" fontId="20" fillId="0" borderId="17" xfId="0" applyFont="1" applyBorder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center"/>
      <protection locked="0"/>
    </xf>
    <xf numFmtId="0" fontId="27" fillId="0" borderId="0" xfId="1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/>
      <protection locked="0"/>
    </xf>
    <xf numFmtId="0" fontId="28" fillId="0" borderId="17" xfId="0" applyFont="1" applyBorder="1" applyAlignment="1" applyProtection="1">
      <alignment horizontal="left"/>
      <protection locked="0"/>
    </xf>
    <xf numFmtId="0" fontId="28" fillId="0" borderId="20" xfId="0" applyFont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0" fontId="24" fillId="0" borderId="0" xfId="2" applyFont="1" applyAlignment="1" applyProtection="1">
      <alignment horizontal="center" vertical="center" wrapText="1"/>
      <protection locked="0"/>
    </xf>
    <xf numFmtId="49" fontId="29" fillId="0" borderId="18" xfId="0" applyNumberFormat="1" applyFont="1" applyBorder="1" applyAlignment="1" applyProtection="1">
      <alignment horizontal="center"/>
      <protection locked="0"/>
    </xf>
    <xf numFmtId="49" fontId="29" fillId="0" borderId="19" xfId="0" applyNumberFormat="1" applyFont="1" applyBorder="1" applyAlignment="1" applyProtection="1">
      <alignment horizontal="center"/>
      <protection locked="0"/>
    </xf>
    <xf numFmtId="1" fontId="29" fillId="0" borderId="18" xfId="0" applyNumberFormat="1" applyFont="1" applyBorder="1" applyAlignment="1" applyProtection="1">
      <alignment horizontal="center"/>
      <protection locked="0"/>
    </xf>
    <xf numFmtId="1" fontId="29" fillId="0" borderId="19" xfId="0" applyNumberFormat="1" applyFont="1" applyBorder="1" applyAlignment="1" applyProtection="1">
      <alignment horizontal="center"/>
      <protection locked="0"/>
    </xf>
    <xf numFmtId="0" fontId="28" fillId="0" borderId="29" xfId="0" applyFont="1" applyBorder="1" applyAlignment="1" applyProtection="1">
      <alignment horizontal="center" vertical="center" wrapText="1"/>
      <protection locked="0"/>
    </xf>
    <xf numFmtId="0" fontId="28" fillId="0" borderId="21" xfId="0" applyFont="1" applyBorder="1" applyAlignment="1" applyProtection="1">
      <alignment horizontal="center" vertical="center" wrapText="1"/>
      <protection locked="0"/>
    </xf>
    <xf numFmtId="0" fontId="28" fillId="0" borderId="30" xfId="0" applyFont="1" applyBorder="1" applyAlignment="1" applyProtection="1">
      <alignment horizontal="center" vertical="center" wrapText="1"/>
      <protection locked="0"/>
    </xf>
    <xf numFmtId="0" fontId="33" fillId="0" borderId="29" xfId="0" applyFont="1" applyBorder="1" applyAlignment="1" applyProtection="1">
      <alignment horizontal="center" vertical="center" wrapText="1"/>
      <protection locked="0"/>
    </xf>
    <xf numFmtId="0" fontId="33" fillId="0" borderId="21" xfId="0" applyFont="1" applyBorder="1" applyAlignment="1" applyProtection="1">
      <alignment horizontal="center" vertical="center" wrapText="1"/>
      <protection locked="0"/>
    </xf>
    <xf numFmtId="0" fontId="30" fillId="0" borderId="31" xfId="0" applyFont="1" applyBorder="1" applyAlignment="1" applyProtection="1">
      <alignment horizontal="center" vertical="center" wrapText="1"/>
      <protection locked="0"/>
    </xf>
    <xf numFmtId="0" fontId="30" fillId="0" borderId="36" xfId="0" applyFont="1" applyBorder="1" applyAlignment="1" applyProtection="1">
      <alignment horizontal="center" vertical="center" wrapText="1"/>
      <protection locked="0"/>
    </xf>
    <xf numFmtId="0" fontId="28" fillId="0" borderId="17" xfId="0" applyFont="1" applyBorder="1" applyAlignment="1" applyProtection="1">
      <alignment horizontal="center" wrapText="1"/>
      <protection locked="0"/>
    </xf>
    <xf numFmtId="0" fontId="19" fillId="0" borderId="45" xfId="0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left" wrapText="1"/>
      <protection locked="0"/>
    </xf>
    <xf numFmtId="0" fontId="33" fillId="0" borderId="30" xfId="0" applyFont="1" applyBorder="1" applyAlignment="1" applyProtection="1">
      <alignment horizontal="center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0" fontId="33" fillId="0" borderId="28" xfId="0" applyFont="1" applyBorder="1" applyAlignment="1" applyProtection="1">
      <alignment horizontal="center" vertical="center" wrapText="1"/>
      <protection locked="0"/>
    </xf>
    <xf numFmtId="0" fontId="33" fillId="0" borderId="34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 applyProtection="1">
      <alignment horizontal="center" vertical="center" wrapText="1"/>
      <protection locked="0"/>
    </xf>
    <xf numFmtId="0" fontId="28" fillId="0" borderId="25" xfId="0" applyFont="1" applyBorder="1" applyAlignment="1" applyProtection="1">
      <alignment horizontal="center" vertical="center" wrapText="1"/>
      <protection locked="0"/>
    </xf>
  </cellXfs>
  <cellStyles count="7">
    <cellStyle name="Įprastas" xfId="0" builtinId="0"/>
    <cellStyle name="Įprastas 4" xfId="4" xr:uid="{3E99166D-2505-4C1A-931D-907B6A875C2C}"/>
    <cellStyle name="Normal_biudz uz 2001 atskaitomybe3" xfId="6" xr:uid="{4203EBFE-58BB-428F-9ADD-52D411C34F25}"/>
    <cellStyle name="Normal_CF_ataskaitos_prie_mokejimo_tvarkos_040115" xfId="5" xr:uid="{6140015D-BEC1-42DC-8EAF-E51FD88110DC}"/>
    <cellStyle name="Normal_kontingento formos sav" xfId="2" xr:uid="{223F3763-0DDB-4004-B129-EE131DE5F35B}"/>
    <cellStyle name="Normal_Sheet1" xfId="3" xr:uid="{43959308-10E1-4AF8-ACFE-DC0569D1DE24}"/>
    <cellStyle name="Normal_TRECFORMantras2001333" xfId="1" xr:uid="{A6E6C11E-2CDF-4235-AE4F-BC2AB94131C5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689D8-3A91-44B2-BCAC-71C61968C899}">
  <sheetPr>
    <pageSetUpPr fitToPage="1"/>
  </sheetPr>
  <dimension ref="A1:S374"/>
  <sheetViews>
    <sheetView workbookViewId="0">
      <selection activeCell="G19" sqref="G19:K19"/>
    </sheetView>
  </sheetViews>
  <sheetFormatPr defaultRowHeight="15"/>
  <cols>
    <col min="1" max="4" width="2" style="36" customWidth="1"/>
    <col min="5" max="5" width="2.140625" style="36" customWidth="1"/>
    <col min="6" max="6" width="3" style="150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2" t="s">
        <v>0</v>
      </c>
      <c r="K1" s="152"/>
      <c r="L1" s="152"/>
      <c r="M1" s="16"/>
      <c r="N1" s="152"/>
      <c r="O1" s="152"/>
    </row>
    <row r="2" spans="1:15">
      <c r="H2" s="3"/>
      <c r="I2" s="22"/>
      <c r="J2" s="152" t="s">
        <v>1</v>
      </c>
      <c r="K2" s="152"/>
      <c r="L2" s="152"/>
      <c r="M2" s="16"/>
      <c r="N2" s="152"/>
      <c r="O2" s="152"/>
    </row>
    <row r="3" spans="1:15">
      <c r="H3" s="23"/>
      <c r="I3" s="3"/>
      <c r="J3" s="152" t="s">
        <v>2</v>
      </c>
      <c r="K3" s="152"/>
      <c r="L3" s="152"/>
      <c r="M3" s="16"/>
      <c r="N3" s="152"/>
      <c r="O3" s="152"/>
    </row>
    <row r="4" spans="1:15">
      <c r="G4" s="4" t="s">
        <v>3</v>
      </c>
      <c r="H4" s="3"/>
      <c r="I4" s="22"/>
      <c r="J4" s="152" t="s">
        <v>4</v>
      </c>
      <c r="K4" s="152"/>
      <c r="L4" s="152"/>
      <c r="M4" s="16"/>
      <c r="N4" s="152"/>
      <c r="O4" s="152"/>
    </row>
    <row r="5" spans="1:15">
      <c r="H5" s="3"/>
      <c r="I5" s="22"/>
      <c r="J5" s="152" t="s">
        <v>5</v>
      </c>
      <c r="K5" s="152"/>
      <c r="L5" s="152"/>
      <c r="M5" s="16"/>
      <c r="N5" s="152"/>
      <c r="O5" s="152"/>
    </row>
    <row r="6" spans="1:15" ht="6" customHeight="1">
      <c r="H6" s="3"/>
      <c r="I6" s="22"/>
      <c r="J6" s="152"/>
      <c r="K6" s="152"/>
      <c r="L6" s="152"/>
      <c r="M6" s="16"/>
      <c r="N6" s="152"/>
      <c r="O6" s="152"/>
    </row>
    <row r="7" spans="1:15" ht="30" customHeight="1">
      <c r="A7" s="444" t="s">
        <v>6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445" t="s">
        <v>7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16"/>
    </row>
    <row r="10" spans="1:15">
      <c r="A10" s="446" t="s">
        <v>8</v>
      </c>
      <c r="B10" s="446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16"/>
    </row>
    <row r="11" spans="1:15" ht="7.5" customHeight="1">
      <c r="A11" s="28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6"/>
    </row>
    <row r="12" spans="1:15" ht="15.75" customHeight="1">
      <c r="A12" s="28"/>
      <c r="B12" s="152"/>
      <c r="C12" s="152"/>
      <c r="D12" s="152"/>
      <c r="E12" s="152"/>
      <c r="F12" s="152"/>
      <c r="G12" s="447" t="s">
        <v>9</v>
      </c>
      <c r="H12" s="447"/>
      <c r="I12" s="447"/>
      <c r="J12" s="447"/>
      <c r="K12" s="447"/>
      <c r="L12" s="152"/>
      <c r="M12" s="16"/>
    </row>
    <row r="13" spans="1:15" ht="15.75" customHeight="1">
      <c r="A13" s="448" t="s">
        <v>10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16"/>
    </row>
    <row r="14" spans="1:15" ht="12" customHeight="1">
      <c r="G14" s="449" t="s">
        <v>335</v>
      </c>
      <c r="H14" s="449"/>
      <c r="I14" s="449"/>
      <c r="J14" s="449"/>
      <c r="K14" s="449"/>
      <c r="M14" s="16"/>
    </row>
    <row r="15" spans="1:15">
      <c r="G15" s="446" t="s">
        <v>11</v>
      </c>
      <c r="H15" s="446"/>
      <c r="I15" s="446"/>
      <c r="J15" s="446"/>
      <c r="K15" s="446"/>
    </row>
    <row r="16" spans="1:15" ht="15.75" customHeight="1">
      <c r="B16" s="448" t="s">
        <v>12</v>
      </c>
      <c r="C16" s="448"/>
      <c r="D16" s="448"/>
      <c r="E16" s="448"/>
      <c r="F16" s="448"/>
      <c r="G16" s="448"/>
      <c r="H16" s="448"/>
      <c r="I16" s="448"/>
      <c r="J16" s="448"/>
      <c r="K16" s="448"/>
      <c r="L16" s="448"/>
    </row>
    <row r="17" spans="1:13" ht="7.5" customHeight="1"/>
    <row r="18" spans="1:13">
      <c r="G18" s="449" t="s">
        <v>497</v>
      </c>
      <c r="H18" s="449"/>
      <c r="I18" s="449"/>
      <c r="J18" s="449"/>
      <c r="K18" s="449"/>
    </row>
    <row r="19" spans="1:13">
      <c r="G19" s="450" t="s">
        <v>13</v>
      </c>
      <c r="H19" s="450"/>
      <c r="I19" s="450"/>
      <c r="J19" s="450"/>
      <c r="K19" s="450"/>
    </row>
    <row r="20" spans="1:13" ht="6.75" customHeight="1">
      <c r="G20" s="152"/>
      <c r="H20" s="152"/>
      <c r="I20" s="152"/>
      <c r="J20" s="152"/>
      <c r="K20" s="152"/>
    </row>
    <row r="21" spans="1:13">
      <c r="B21" s="22"/>
      <c r="C21" s="22"/>
      <c r="D21" s="22"/>
      <c r="E21" s="451"/>
      <c r="F21" s="451"/>
      <c r="G21" s="451"/>
      <c r="H21" s="451"/>
      <c r="I21" s="451"/>
      <c r="J21" s="451"/>
      <c r="K21" s="451"/>
      <c r="L21" s="22"/>
    </row>
    <row r="22" spans="1:13" ht="15" customHeight="1">
      <c r="A22" s="443" t="s">
        <v>15</v>
      </c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30"/>
    </row>
    <row r="23" spans="1:13">
      <c r="F23" s="36"/>
      <c r="J23" s="5"/>
      <c r="K23" s="13"/>
      <c r="L23" s="6" t="s">
        <v>16</v>
      </c>
      <c r="M23" s="30"/>
    </row>
    <row r="24" spans="1:13">
      <c r="F24" s="36"/>
      <c r="J24" s="31" t="s">
        <v>17</v>
      </c>
      <c r="K24" s="23"/>
      <c r="L24" s="32"/>
      <c r="M24" s="30"/>
    </row>
    <row r="25" spans="1:13">
      <c r="E25" s="152"/>
      <c r="F25" s="151"/>
      <c r="I25" s="34"/>
      <c r="J25" s="34"/>
      <c r="K25" s="35" t="s">
        <v>18</v>
      </c>
      <c r="L25" s="32"/>
      <c r="M25" s="30"/>
    </row>
    <row r="26" spans="1:13">
      <c r="A26" s="452"/>
      <c r="B26" s="452"/>
      <c r="C26" s="452"/>
      <c r="D26" s="452"/>
      <c r="E26" s="452"/>
      <c r="F26" s="452"/>
      <c r="G26" s="452"/>
      <c r="H26" s="452"/>
      <c r="I26" s="452"/>
      <c r="K26" s="35" t="s">
        <v>20</v>
      </c>
      <c r="L26" s="37" t="s">
        <v>21</v>
      </c>
      <c r="M26" s="30"/>
    </row>
    <row r="27" spans="1:13">
      <c r="A27" s="452" t="s">
        <v>250</v>
      </c>
      <c r="B27" s="452"/>
      <c r="C27" s="452"/>
      <c r="D27" s="452"/>
      <c r="E27" s="452"/>
      <c r="F27" s="452"/>
      <c r="G27" s="452"/>
      <c r="H27" s="452"/>
      <c r="I27" s="452"/>
      <c r="J27" s="149" t="s">
        <v>23</v>
      </c>
      <c r="K27" s="113"/>
      <c r="L27" s="32"/>
      <c r="M27" s="30"/>
    </row>
    <row r="28" spans="1:13">
      <c r="F28" s="36"/>
      <c r="G28" s="39" t="s">
        <v>25</v>
      </c>
      <c r="H28" s="102"/>
      <c r="I28" s="103"/>
      <c r="J28" s="42"/>
      <c r="K28" s="32"/>
      <c r="L28" s="32"/>
      <c r="M28" s="30"/>
    </row>
    <row r="29" spans="1:13">
      <c r="F29" s="36"/>
      <c r="G29" s="453" t="s">
        <v>27</v>
      </c>
      <c r="H29" s="453"/>
      <c r="I29" s="114"/>
      <c r="J29" s="43"/>
      <c r="K29" s="32"/>
      <c r="L29" s="32"/>
      <c r="M29" s="30"/>
    </row>
    <row r="30" spans="1:13">
      <c r="A30" s="454"/>
      <c r="B30" s="454"/>
      <c r="C30" s="454"/>
      <c r="D30" s="454"/>
      <c r="E30" s="454"/>
      <c r="F30" s="454"/>
      <c r="G30" s="454"/>
      <c r="H30" s="454"/>
      <c r="I30" s="454"/>
      <c r="J30" s="44"/>
      <c r="K30" s="44"/>
      <c r="L30" s="45" t="s">
        <v>33</v>
      </c>
      <c r="M30" s="46"/>
    </row>
    <row r="31" spans="1:13" ht="27" customHeight="1">
      <c r="A31" s="455" t="s">
        <v>34</v>
      </c>
      <c r="B31" s="456"/>
      <c r="C31" s="456"/>
      <c r="D31" s="456"/>
      <c r="E31" s="456"/>
      <c r="F31" s="456"/>
      <c r="G31" s="459" t="s">
        <v>35</v>
      </c>
      <c r="H31" s="461" t="s">
        <v>36</v>
      </c>
      <c r="I31" s="463" t="s">
        <v>37</v>
      </c>
      <c r="J31" s="464"/>
      <c r="K31" s="469" t="s">
        <v>38</v>
      </c>
      <c r="L31" s="471" t="s">
        <v>39</v>
      </c>
      <c r="M31" s="46"/>
    </row>
    <row r="32" spans="1:13" ht="58.5" customHeight="1">
      <c r="A32" s="457"/>
      <c r="B32" s="458"/>
      <c r="C32" s="458"/>
      <c r="D32" s="458"/>
      <c r="E32" s="458"/>
      <c r="F32" s="458"/>
      <c r="G32" s="460"/>
      <c r="H32" s="462"/>
      <c r="I32" s="47" t="s">
        <v>40</v>
      </c>
      <c r="J32" s="48" t="s">
        <v>41</v>
      </c>
      <c r="K32" s="470"/>
      <c r="L32" s="472"/>
    </row>
    <row r="33" spans="1:15">
      <c r="A33" s="473" t="s">
        <v>42</v>
      </c>
      <c r="B33" s="474"/>
      <c r="C33" s="474"/>
      <c r="D33" s="474"/>
      <c r="E33" s="474"/>
      <c r="F33" s="475"/>
      <c r="G33" s="7">
        <v>2</v>
      </c>
      <c r="H33" s="8">
        <v>3</v>
      </c>
      <c r="I33" s="9" t="s">
        <v>43</v>
      </c>
      <c r="J33" s="10" t="s">
        <v>24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5">
        <f>SUM(I35+I46+I65+I86+I93+I113+I139+I158+I168)</f>
        <v>1335660</v>
      </c>
      <c r="J34" s="115">
        <f>SUM(J35+J46+J65+J86+J93+J113+J139+J158+J168)</f>
        <v>1335660</v>
      </c>
      <c r="K34" s="116">
        <f>SUM(K35+K46+K65+K86+K93+K113+K139+K158+K168)</f>
        <v>1317663.6199999999</v>
      </c>
      <c r="L34" s="115">
        <f>SUM(L35+L46+L65+L86+L93+L113+L139+L158+L168)</f>
        <v>1317663.6199999999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5">
        <f>SUM(I36+I42)</f>
        <v>1255860</v>
      </c>
      <c r="J35" s="115">
        <f>SUM(J36+J42)</f>
        <v>1255860</v>
      </c>
      <c r="K35" s="117">
        <f>SUM(K36+K42)</f>
        <v>1248318.8699999999</v>
      </c>
      <c r="L35" s="118">
        <f>SUM(L36+L42)</f>
        <v>1248318.8699999999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5">
        <f>SUM(I37)</f>
        <v>1237840</v>
      </c>
      <c r="J36" s="115">
        <f>SUM(J37)</f>
        <v>1237840</v>
      </c>
      <c r="K36" s="116">
        <f>SUM(K37)</f>
        <v>1230378.3999999999</v>
      </c>
      <c r="L36" s="115">
        <f>SUM(L37)</f>
        <v>1230378.3999999999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5">
        <f>SUM(I38+I40)</f>
        <v>1237840</v>
      </c>
      <c r="J37" s="115">
        <f t="shared" ref="J37:L38" si="0">SUM(J38)</f>
        <v>1237840</v>
      </c>
      <c r="K37" s="115">
        <f t="shared" si="0"/>
        <v>1230378.3999999999</v>
      </c>
      <c r="L37" s="115">
        <f t="shared" si="0"/>
        <v>1230378.3999999999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6">
        <f>SUM(I39)</f>
        <v>1237840</v>
      </c>
      <c r="J38" s="116">
        <f t="shared" si="0"/>
        <v>1237840</v>
      </c>
      <c r="K38" s="116">
        <f t="shared" si="0"/>
        <v>1230378.3999999999</v>
      </c>
      <c r="L38" s="116">
        <f t="shared" si="0"/>
        <v>1230378.3999999999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19">
        <v>1237840</v>
      </c>
      <c r="J39" s="120">
        <v>1237840</v>
      </c>
      <c r="K39" s="120">
        <v>1230378.3999999999</v>
      </c>
      <c r="L39" s="120">
        <v>1230378.3999999999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6">
        <f t="shared" ref="I42:L44" si="1">I43</f>
        <v>18020</v>
      </c>
      <c r="J42" s="115">
        <f t="shared" si="1"/>
        <v>18020</v>
      </c>
      <c r="K42" s="116">
        <f t="shared" si="1"/>
        <v>17940.47</v>
      </c>
      <c r="L42" s="115">
        <f t="shared" si="1"/>
        <v>17940.47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6">
        <f t="shared" si="1"/>
        <v>18020</v>
      </c>
      <c r="J43" s="115">
        <f t="shared" si="1"/>
        <v>18020</v>
      </c>
      <c r="K43" s="115">
        <f t="shared" si="1"/>
        <v>17940.47</v>
      </c>
      <c r="L43" s="115">
        <f t="shared" si="1"/>
        <v>17940.47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5">
        <f t="shared" si="1"/>
        <v>18020</v>
      </c>
      <c r="J44" s="115">
        <f t="shared" si="1"/>
        <v>18020</v>
      </c>
      <c r="K44" s="115">
        <f t="shared" si="1"/>
        <v>17940.47</v>
      </c>
      <c r="L44" s="115">
        <f t="shared" si="1"/>
        <v>17940.47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1">
        <v>18020</v>
      </c>
      <c r="J45" s="120">
        <v>18020</v>
      </c>
      <c r="K45" s="120">
        <v>17940.47</v>
      </c>
      <c r="L45" s="120">
        <v>17940.47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2">
        <f t="shared" ref="I46:L48" si="2">I47</f>
        <v>63700</v>
      </c>
      <c r="J46" s="123">
        <f t="shared" si="2"/>
        <v>63700</v>
      </c>
      <c r="K46" s="122">
        <f t="shared" si="2"/>
        <v>53259.899999999994</v>
      </c>
      <c r="L46" s="122">
        <f t="shared" si="2"/>
        <v>53259.899999999994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5">
        <f t="shared" si="2"/>
        <v>63700</v>
      </c>
      <c r="J47" s="116">
        <f t="shared" si="2"/>
        <v>63700</v>
      </c>
      <c r="K47" s="115">
        <f t="shared" si="2"/>
        <v>53259.899999999994</v>
      </c>
      <c r="L47" s="116">
        <f t="shared" si="2"/>
        <v>53259.899999999994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5">
        <f t="shared" si="2"/>
        <v>63700</v>
      </c>
      <c r="J48" s="116">
        <f t="shared" si="2"/>
        <v>63700</v>
      </c>
      <c r="K48" s="118">
        <f t="shared" si="2"/>
        <v>53259.899999999994</v>
      </c>
      <c r="L48" s="118">
        <f t="shared" si="2"/>
        <v>53259.899999999994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4">
        <f>SUM(I50:I64)</f>
        <v>63700</v>
      </c>
      <c r="J49" s="124">
        <f>SUM(J50:J64)</f>
        <v>63700</v>
      </c>
      <c r="K49" s="125">
        <f>SUM(K50:K64)</f>
        <v>53259.899999999994</v>
      </c>
      <c r="L49" s="125">
        <f>SUM(L50:L64)</f>
        <v>53259.899999999994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0">
        <v>3200</v>
      </c>
      <c r="J52" s="120">
        <v>3200</v>
      </c>
      <c r="K52" s="120">
        <v>2166.63</v>
      </c>
      <c r="L52" s="120">
        <v>2166.63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0">
        <v>12000</v>
      </c>
      <c r="J53" s="120">
        <v>12000</v>
      </c>
      <c r="K53" s="120">
        <v>11568.53</v>
      </c>
      <c r="L53" s="120">
        <v>11568.53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1">
        <v>200</v>
      </c>
      <c r="J55" s="120">
        <v>200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1">
        <v>6000</v>
      </c>
      <c r="J57" s="121">
        <v>6000</v>
      </c>
      <c r="K57" s="121">
        <v>0</v>
      </c>
      <c r="L57" s="121">
        <v>0</v>
      </c>
    </row>
    <row r="58" spans="1:12" ht="25.5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1">
        <v>1300</v>
      </c>
      <c r="J58" s="120">
        <v>1300</v>
      </c>
      <c r="K58" s="120">
        <v>1300</v>
      </c>
      <c r="L58" s="120">
        <v>1300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1">
        <v>8300</v>
      </c>
      <c r="J59" s="120">
        <v>8300</v>
      </c>
      <c r="K59" s="120">
        <v>8288.75</v>
      </c>
      <c r="L59" s="120">
        <v>8288.75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1">
        <v>2800</v>
      </c>
      <c r="J61" s="120">
        <v>2800</v>
      </c>
      <c r="K61" s="120">
        <v>83.35</v>
      </c>
      <c r="L61" s="120">
        <v>83.35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1">
        <v>10200</v>
      </c>
      <c r="J62" s="120">
        <v>10200</v>
      </c>
      <c r="K62" s="120">
        <v>10198</v>
      </c>
      <c r="L62" s="120">
        <v>10198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1">
        <v>19700</v>
      </c>
      <c r="J64" s="120">
        <v>19700</v>
      </c>
      <c r="K64" s="120">
        <v>19654.64</v>
      </c>
      <c r="L64" s="120">
        <v>19654.64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6">
        <f>SUM(I140+I145+I153)</f>
        <v>16100</v>
      </c>
      <c r="J139" s="127">
        <f>SUM(J140+J145+J153)</f>
        <v>16100</v>
      </c>
      <c r="K139" s="116">
        <f>SUM(K140+K145+K153)</f>
        <v>16084.85</v>
      </c>
      <c r="L139" s="115">
        <f>SUM(L140+L145+L153)</f>
        <v>16084.85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6">
        <f t="shared" ref="I153:L154" si="15">I154</f>
        <v>16100</v>
      </c>
      <c r="J153" s="127">
        <f t="shared" si="15"/>
        <v>16100</v>
      </c>
      <c r="K153" s="116">
        <f t="shared" si="15"/>
        <v>16084.85</v>
      </c>
      <c r="L153" s="115">
        <f t="shared" si="15"/>
        <v>16084.85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5">
        <f t="shared" si="15"/>
        <v>16100</v>
      </c>
      <c r="J154" s="133">
        <f t="shared" si="15"/>
        <v>16100</v>
      </c>
      <c r="K154" s="125">
        <f t="shared" si="15"/>
        <v>16084.85</v>
      </c>
      <c r="L154" s="124">
        <f t="shared" si="15"/>
        <v>16084.85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6">
        <f>SUM(I156:I157)</f>
        <v>16100</v>
      </c>
      <c r="J155" s="127">
        <f>SUM(J156:J157)</f>
        <v>16100</v>
      </c>
      <c r="K155" s="116">
        <f>SUM(K156:K157)</f>
        <v>16084.85</v>
      </c>
      <c r="L155" s="115">
        <f>SUM(L156:L157)</f>
        <v>16084.85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5">
        <v>16100</v>
      </c>
      <c r="J156" s="135">
        <v>16100</v>
      </c>
      <c r="K156" s="135">
        <v>16084.85</v>
      </c>
      <c r="L156" s="135">
        <v>16084.85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5">
        <f>SUM(I185+I238+I303)</f>
        <v>33900</v>
      </c>
      <c r="J184" s="127">
        <f>SUM(J185+J238+J303)</f>
        <v>33900</v>
      </c>
      <c r="K184" s="116">
        <f>SUM(K185+K238+K303)</f>
        <v>33899.990000000005</v>
      </c>
      <c r="L184" s="115">
        <f>SUM(L185+L238+L303)</f>
        <v>33899.990000000005</v>
      </c>
    </row>
    <row r="185" spans="1:12" ht="25.5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5">
        <f>SUM(I186+I209+I216+I228+I232)</f>
        <v>33900</v>
      </c>
      <c r="J185" s="122">
        <f>SUM(J186+J209+J216+J228+J232)</f>
        <v>33900</v>
      </c>
      <c r="K185" s="122">
        <f>SUM(K186+K209+K216+K228+K232)</f>
        <v>33899.990000000005</v>
      </c>
      <c r="L185" s="122">
        <f>SUM(L186+L209+L216+L228+L232)</f>
        <v>33899.990000000005</v>
      </c>
    </row>
    <row r="186" spans="1:12" ht="25.5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2">
        <f>SUM(I187+I190+I195+I201+I206)</f>
        <v>33900</v>
      </c>
      <c r="J186" s="127">
        <f>SUM(J187+J190+J195+J201+J206)</f>
        <v>33900</v>
      </c>
      <c r="K186" s="116">
        <f>SUM(K187+K190+K195+K201+K206)</f>
        <v>33899.990000000005</v>
      </c>
      <c r="L186" s="115">
        <f>SUM(L187+L190+L195+L201+L206)</f>
        <v>33899.990000000005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5">
        <f>I196</f>
        <v>14900</v>
      </c>
      <c r="J195" s="127">
        <f>J196</f>
        <v>14900</v>
      </c>
      <c r="K195" s="116">
        <f>K196</f>
        <v>14900</v>
      </c>
      <c r="L195" s="115">
        <f>L196</f>
        <v>14900</v>
      </c>
    </row>
    <row r="196" spans="1:12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5">
        <f>SUM(I197:I200)</f>
        <v>14900</v>
      </c>
      <c r="J196" s="115">
        <f>SUM(J197:J200)</f>
        <v>14900</v>
      </c>
      <c r="K196" s="115">
        <f>SUM(K197:K200)</f>
        <v>14900</v>
      </c>
      <c r="L196" s="115">
        <f>SUM(L197:L200)</f>
        <v>14900</v>
      </c>
    </row>
    <row r="197" spans="1:12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1">
        <v>14900</v>
      </c>
      <c r="J197" s="121">
        <v>14900</v>
      </c>
      <c r="K197" s="121">
        <v>14900</v>
      </c>
      <c r="L197" s="139">
        <v>14900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5">
        <f t="shared" ref="I206:L207" si="19">I207</f>
        <v>19000</v>
      </c>
      <c r="J206" s="127">
        <f t="shared" si="19"/>
        <v>19000</v>
      </c>
      <c r="K206" s="116">
        <f t="shared" si="19"/>
        <v>18999.990000000002</v>
      </c>
      <c r="L206" s="115">
        <f t="shared" si="19"/>
        <v>18999.990000000002</v>
      </c>
    </row>
    <row r="207" spans="1:12" ht="25.5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6">
        <f t="shared" si="19"/>
        <v>19000</v>
      </c>
      <c r="J207" s="116">
        <f t="shared" si="19"/>
        <v>19000</v>
      </c>
      <c r="K207" s="116">
        <f t="shared" si="19"/>
        <v>18999.990000000002</v>
      </c>
      <c r="L207" s="116">
        <f t="shared" si="19"/>
        <v>18999.990000000002</v>
      </c>
    </row>
    <row r="208" spans="1:12" ht="25.5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19">
        <v>19000</v>
      </c>
      <c r="J208" s="121">
        <v>19000</v>
      </c>
      <c r="K208" s="121">
        <v>18999.990000000002</v>
      </c>
      <c r="L208" s="121">
        <v>18999.990000000002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0">
        <f>SUM(I34+I184)</f>
        <v>1369560</v>
      </c>
      <c r="J368" s="130">
        <f>SUM(J34+J184)</f>
        <v>1369560</v>
      </c>
      <c r="K368" s="130">
        <f>SUM(K34+K184)</f>
        <v>1351563.6099999999</v>
      </c>
      <c r="L368" s="130">
        <f>SUM(L34+L184)</f>
        <v>1351563.6099999999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5"/>
      <c r="B370" s="155"/>
      <c r="C370" s="155"/>
      <c r="D370" s="466" t="s">
        <v>230</v>
      </c>
      <c r="E370" s="466"/>
      <c r="F370" s="466"/>
      <c r="G370" s="466"/>
      <c r="H370" s="153"/>
      <c r="I370" s="111"/>
      <c r="J370" s="109"/>
      <c r="K370" s="466" t="s">
        <v>231</v>
      </c>
      <c r="L370" s="466"/>
    </row>
    <row r="371" spans="1:12" ht="18.75" customHeight="1">
      <c r="A371" s="154" t="s">
        <v>232</v>
      </c>
      <c r="B371" s="154"/>
      <c r="C371" s="154"/>
      <c r="D371" s="154"/>
      <c r="E371" s="154"/>
      <c r="F371" s="154"/>
      <c r="G371" s="154"/>
      <c r="I371" s="148" t="s">
        <v>233</v>
      </c>
      <c r="K371" s="468" t="s">
        <v>234</v>
      </c>
      <c r="L371" s="468"/>
    </row>
    <row r="372" spans="1:12" ht="15.75" customHeight="1">
      <c r="D372" s="147"/>
      <c r="I372" s="14"/>
      <c r="K372" s="14"/>
      <c r="L372" s="14"/>
    </row>
    <row r="373" spans="1:12" ht="27.75" customHeight="1">
      <c r="A373" s="155"/>
      <c r="B373" s="155"/>
      <c r="C373" s="155"/>
      <c r="D373" s="465" t="s">
        <v>489</v>
      </c>
      <c r="E373" s="465"/>
      <c r="F373" s="465"/>
      <c r="G373" s="465"/>
      <c r="I373" s="14"/>
      <c r="K373" s="466" t="s">
        <v>236</v>
      </c>
      <c r="L373" s="466"/>
    </row>
    <row r="374" spans="1:12" ht="24.75" customHeight="1">
      <c r="A374" s="467" t="s">
        <v>237</v>
      </c>
      <c r="B374" s="467"/>
      <c r="C374" s="467"/>
      <c r="D374" s="467"/>
      <c r="E374" s="467"/>
      <c r="F374" s="467"/>
      <c r="G374" s="467"/>
      <c r="H374" s="150"/>
      <c r="I374" s="15" t="s">
        <v>233</v>
      </c>
      <c r="K374" s="468" t="s">
        <v>234</v>
      </c>
      <c r="L374" s="468"/>
    </row>
  </sheetData>
  <mergeCells count="30"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70866141732283472" right="3.937007874015748E-2" top="3.937007874015748E-2" bottom="3.937007874015748E-2" header="0" footer="0"/>
  <pageSetup paperSize="9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47C21-8C75-45F2-9A62-45F793FB9D83}">
  <sheetPr>
    <pageSetUpPr fitToPage="1"/>
  </sheetPr>
  <dimension ref="A1:L98"/>
  <sheetViews>
    <sheetView topLeftCell="A28" workbookViewId="0">
      <selection activeCell="K92" sqref="K92"/>
    </sheetView>
  </sheetViews>
  <sheetFormatPr defaultRowHeight="15"/>
  <cols>
    <col min="1" max="2" width="1.85546875" style="297" customWidth="1"/>
    <col min="3" max="3" width="1.5703125" style="297" customWidth="1"/>
    <col min="4" max="4" width="2.28515625" style="297" customWidth="1"/>
    <col min="5" max="5" width="2" style="297" customWidth="1"/>
    <col min="6" max="6" width="2.42578125" style="297" customWidth="1"/>
    <col min="7" max="7" width="35.85546875" style="298" customWidth="1"/>
    <col min="8" max="8" width="3.42578125" style="250" customWidth="1"/>
    <col min="9" max="10" width="10.7109375" style="298" customWidth="1"/>
    <col min="11" max="11" width="13.28515625" style="298" customWidth="1"/>
    <col min="12" max="12" width="9.140625" style="248"/>
    <col min="257" max="258" width="1.85546875" customWidth="1"/>
    <col min="259" max="259" width="1.5703125" customWidth="1"/>
    <col min="260" max="260" width="2.28515625" customWidth="1"/>
    <col min="261" max="261" width="2" customWidth="1"/>
    <col min="262" max="262" width="2.42578125" customWidth="1"/>
    <col min="263" max="263" width="35.85546875" customWidth="1"/>
    <col min="264" max="264" width="3.42578125" customWidth="1"/>
    <col min="265" max="266" width="10.7109375" customWidth="1"/>
    <col min="267" max="267" width="13.28515625" customWidth="1"/>
    <col min="513" max="514" width="1.85546875" customWidth="1"/>
    <col min="515" max="515" width="1.5703125" customWidth="1"/>
    <col min="516" max="516" width="2.28515625" customWidth="1"/>
    <col min="517" max="517" width="2" customWidth="1"/>
    <col min="518" max="518" width="2.42578125" customWidth="1"/>
    <col min="519" max="519" width="35.85546875" customWidth="1"/>
    <col min="520" max="520" width="3.42578125" customWidth="1"/>
    <col min="521" max="522" width="10.7109375" customWidth="1"/>
    <col min="523" max="523" width="13.28515625" customWidth="1"/>
    <col min="769" max="770" width="1.85546875" customWidth="1"/>
    <col min="771" max="771" width="1.5703125" customWidth="1"/>
    <col min="772" max="772" width="2.28515625" customWidth="1"/>
    <col min="773" max="773" width="2" customWidth="1"/>
    <col min="774" max="774" width="2.42578125" customWidth="1"/>
    <col min="775" max="775" width="35.85546875" customWidth="1"/>
    <col min="776" max="776" width="3.42578125" customWidth="1"/>
    <col min="777" max="778" width="10.7109375" customWidth="1"/>
    <col min="779" max="779" width="13.28515625" customWidth="1"/>
    <col min="1025" max="1026" width="1.85546875" customWidth="1"/>
    <col min="1027" max="1027" width="1.5703125" customWidth="1"/>
    <col min="1028" max="1028" width="2.28515625" customWidth="1"/>
    <col min="1029" max="1029" width="2" customWidth="1"/>
    <col min="1030" max="1030" width="2.42578125" customWidth="1"/>
    <col min="1031" max="1031" width="35.85546875" customWidth="1"/>
    <col min="1032" max="1032" width="3.42578125" customWidth="1"/>
    <col min="1033" max="1034" width="10.7109375" customWidth="1"/>
    <col min="1035" max="1035" width="13.28515625" customWidth="1"/>
    <col min="1281" max="1282" width="1.85546875" customWidth="1"/>
    <col min="1283" max="1283" width="1.5703125" customWidth="1"/>
    <col min="1284" max="1284" width="2.28515625" customWidth="1"/>
    <col min="1285" max="1285" width="2" customWidth="1"/>
    <col min="1286" max="1286" width="2.42578125" customWidth="1"/>
    <col min="1287" max="1287" width="35.85546875" customWidth="1"/>
    <col min="1288" max="1288" width="3.42578125" customWidth="1"/>
    <col min="1289" max="1290" width="10.7109375" customWidth="1"/>
    <col min="1291" max="1291" width="13.28515625" customWidth="1"/>
    <col min="1537" max="1538" width="1.85546875" customWidth="1"/>
    <col min="1539" max="1539" width="1.5703125" customWidth="1"/>
    <col min="1540" max="1540" width="2.28515625" customWidth="1"/>
    <col min="1541" max="1541" width="2" customWidth="1"/>
    <col min="1542" max="1542" width="2.42578125" customWidth="1"/>
    <col min="1543" max="1543" width="35.85546875" customWidth="1"/>
    <col min="1544" max="1544" width="3.42578125" customWidth="1"/>
    <col min="1545" max="1546" width="10.7109375" customWidth="1"/>
    <col min="1547" max="1547" width="13.28515625" customWidth="1"/>
    <col min="1793" max="1794" width="1.85546875" customWidth="1"/>
    <col min="1795" max="1795" width="1.5703125" customWidth="1"/>
    <col min="1796" max="1796" width="2.28515625" customWidth="1"/>
    <col min="1797" max="1797" width="2" customWidth="1"/>
    <col min="1798" max="1798" width="2.42578125" customWidth="1"/>
    <col min="1799" max="1799" width="35.85546875" customWidth="1"/>
    <col min="1800" max="1800" width="3.42578125" customWidth="1"/>
    <col min="1801" max="1802" width="10.7109375" customWidth="1"/>
    <col min="1803" max="1803" width="13.28515625" customWidth="1"/>
    <col min="2049" max="2050" width="1.85546875" customWidth="1"/>
    <col min="2051" max="2051" width="1.5703125" customWidth="1"/>
    <col min="2052" max="2052" width="2.28515625" customWidth="1"/>
    <col min="2053" max="2053" width="2" customWidth="1"/>
    <col min="2054" max="2054" width="2.42578125" customWidth="1"/>
    <col min="2055" max="2055" width="35.85546875" customWidth="1"/>
    <col min="2056" max="2056" width="3.42578125" customWidth="1"/>
    <col min="2057" max="2058" width="10.7109375" customWidth="1"/>
    <col min="2059" max="2059" width="13.28515625" customWidth="1"/>
    <col min="2305" max="2306" width="1.85546875" customWidth="1"/>
    <col min="2307" max="2307" width="1.5703125" customWidth="1"/>
    <col min="2308" max="2308" width="2.28515625" customWidth="1"/>
    <col min="2309" max="2309" width="2" customWidth="1"/>
    <col min="2310" max="2310" width="2.42578125" customWidth="1"/>
    <col min="2311" max="2311" width="35.85546875" customWidth="1"/>
    <col min="2312" max="2312" width="3.42578125" customWidth="1"/>
    <col min="2313" max="2314" width="10.7109375" customWidth="1"/>
    <col min="2315" max="2315" width="13.28515625" customWidth="1"/>
    <col min="2561" max="2562" width="1.85546875" customWidth="1"/>
    <col min="2563" max="2563" width="1.5703125" customWidth="1"/>
    <col min="2564" max="2564" width="2.28515625" customWidth="1"/>
    <col min="2565" max="2565" width="2" customWidth="1"/>
    <col min="2566" max="2566" width="2.42578125" customWidth="1"/>
    <col min="2567" max="2567" width="35.85546875" customWidth="1"/>
    <col min="2568" max="2568" width="3.42578125" customWidth="1"/>
    <col min="2569" max="2570" width="10.7109375" customWidth="1"/>
    <col min="2571" max="2571" width="13.28515625" customWidth="1"/>
    <col min="2817" max="2818" width="1.85546875" customWidth="1"/>
    <col min="2819" max="2819" width="1.5703125" customWidth="1"/>
    <col min="2820" max="2820" width="2.28515625" customWidth="1"/>
    <col min="2821" max="2821" width="2" customWidth="1"/>
    <col min="2822" max="2822" width="2.42578125" customWidth="1"/>
    <col min="2823" max="2823" width="35.85546875" customWidth="1"/>
    <col min="2824" max="2824" width="3.42578125" customWidth="1"/>
    <col min="2825" max="2826" width="10.7109375" customWidth="1"/>
    <col min="2827" max="2827" width="13.28515625" customWidth="1"/>
    <col min="3073" max="3074" width="1.85546875" customWidth="1"/>
    <col min="3075" max="3075" width="1.5703125" customWidth="1"/>
    <col min="3076" max="3076" width="2.28515625" customWidth="1"/>
    <col min="3077" max="3077" width="2" customWidth="1"/>
    <col min="3078" max="3078" width="2.42578125" customWidth="1"/>
    <col min="3079" max="3079" width="35.85546875" customWidth="1"/>
    <col min="3080" max="3080" width="3.42578125" customWidth="1"/>
    <col min="3081" max="3082" width="10.7109375" customWidth="1"/>
    <col min="3083" max="3083" width="13.28515625" customWidth="1"/>
    <col min="3329" max="3330" width="1.85546875" customWidth="1"/>
    <col min="3331" max="3331" width="1.5703125" customWidth="1"/>
    <col min="3332" max="3332" width="2.28515625" customWidth="1"/>
    <col min="3333" max="3333" width="2" customWidth="1"/>
    <col min="3334" max="3334" width="2.42578125" customWidth="1"/>
    <col min="3335" max="3335" width="35.85546875" customWidth="1"/>
    <col min="3336" max="3336" width="3.42578125" customWidth="1"/>
    <col min="3337" max="3338" width="10.7109375" customWidth="1"/>
    <col min="3339" max="3339" width="13.28515625" customWidth="1"/>
    <col min="3585" max="3586" width="1.85546875" customWidth="1"/>
    <col min="3587" max="3587" width="1.5703125" customWidth="1"/>
    <col min="3588" max="3588" width="2.28515625" customWidth="1"/>
    <col min="3589" max="3589" width="2" customWidth="1"/>
    <col min="3590" max="3590" width="2.42578125" customWidth="1"/>
    <col min="3591" max="3591" width="35.85546875" customWidth="1"/>
    <col min="3592" max="3592" width="3.42578125" customWidth="1"/>
    <col min="3593" max="3594" width="10.7109375" customWidth="1"/>
    <col min="3595" max="3595" width="13.28515625" customWidth="1"/>
    <col min="3841" max="3842" width="1.85546875" customWidth="1"/>
    <col min="3843" max="3843" width="1.5703125" customWidth="1"/>
    <col min="3844" max="3844" width="2.28515625" customWidth="1"/>
    <col min="3845" max="3845" width="2" customWidth="1"/>
    <col min="3846" max="3846" width="2.42578125" customWidth="1"/>
    <col min="3847" max="3847" width="35.85546875" customWidth="1"/>
    <col min="3848" max="3848" width="3.42578125" customWidth="1"/>
    <col min="3849" max="3850" width="10.7109375" customWidth="1"/>
    <col min="3851" max="3851" width="13.28515625" customWidth="1"/>
    <col min="4097" max="4098" width="1.85546875" customWidth="1"/>
    <col min="4099" max="4099" width="1.5703125" customWidth="1"/>
    <col min="4100" max="4100" width="2.28515625" customWidth="1"/>
    <col min="4101" max="4101" width="2" customWidth="1"/>
    <col min="4102" max="4102" width="2.42578125" customWidth="1"/>
    <col min="4103" max="4103" width="35.85546875" customWidth="1"/>
    <col min="4104" max="4104" width="3.42578125" customWidth="1"/>
    <col min="4105" max="4106" width="10.7109375" customWidth="1"/>
    <col min="4107" max="4107" width="13.28515625" customWidth="1"/>
    <col min="4353" max="4354" width="1.85546875" customWidth="1"/>
    <col min="4355" max="4355" width="1.5703125" customWidth="1"/>
    <col min="4356" max="4356" width="2.28515625" customWidth="1"/>
    <col min="4357" max="4357" width="2" customWidth="1"/>
    <col min="4358" max="4358" width="2.42578125" customWidth="1"/>
    <col min="4359" max="4359" width="35.85546875" customWidth="1"/>
    <col min="4360" max="4360" width="3.42578125" customWidth="1"/>
    <col min="4361" max="4362" width="10.7109375" customWidth="1"/>
    <col min="4363" max="4363" width="13.28515625" customWidth="1"/>
    <col min="4609" max="4610" width="1.85546875" customWidth="1"/>
    <col min="4611" max="4611" width="1.5703125" customWidth="1"/>
    <col min="4612" max="4612" width="2.28515625" customWidth="1"/>
    <col min="4613" max="4613" width="2" customWidth="1"/>
    <col min="4614" max="4614" width="2.42578125" customWidth="1"/>
    <col min="4615" max="4615" width="35.85546875" customWidth="1"/>
    <col min="4616" max="4616" width="3.42578125" customWidth="1"/>
    <col min="4617" max="4618" width="10.7109375" customWidth="1"/>
    <col min="4619" max="4619" width="13.28515625" customWidth="1"/>
    <col min="4865" max="4866" width="1.85546875" customWidth="1"/>
    <col min="4867" max="4867" width="1.5703125" customWidth="1"/>
    <col min="4868" max="4868" width="2.28515625" customWidth="1"/>
    <col min="4869" max="4869" width="2" customWidth="1"/>
    <col min="4870" max="4870" width="2.42578125" customWidth="1"/>
    <col min="4871" max="4871" width="35.85546875" customWidth="1"/>
    <col min="4872" max="4872" width="3.42578125" customWidth="1"/>
    <col min="4873" max="4874" width="10.7109375" customWidth="1"/>
    <col min="4875" max="4875" width="13.28515625" customWidth="1"/>
    <col min="5121" max="5122" width="1.85546875" customWidth="1"/>
    <col min="5123" max="5123" width="1.5703125" customWidth="1"/>
    <col min="5124" max="5124" width="2.28515625" customWidth="1"/>
    <col min="5125" max="5125" width="2" customWidth="1"/>
    <col min="5126" max="5126" width="2.42578125" customWidth="1"/>
    <col min="5127" max="5127" width="35.85546875" customWidth="1"/>
    <col min="5128" max="5128" width="3.42578125" customWidth="1"/>
    <col min="5129" max="5130" width="10.7109375" customWidth="1"/>
    <col min="5131" max="5131" width="13.28515625" customWidth="1"/>
    <col min="5377" max="5378" width="1.85546875" customWidth="1"/>
    <col min="5379" max="5379" width="1.5703125" customWidth="1"/>
    <col min="5380" max="5380" width="2.28515625" customWidth="1"/>
    <col min="5381" max="5381" width="2" customWidth="1"/>
    <col min="5382" max="5382" width="2.42578125" customWidth="1"/>
    <col min="5383" max="5383" width="35.85546875" customWidth="1"/>
    <col min="5384" max="5384" width="3.42578125" customWidth="1"/>
    <col min="5385" max="5386" width="10.7109375" customWidth="1"/>
    <col min="5387" max="5387" width="13.28515625" customWidth="1"/>
    <col min="5633" max="5634" width="1.85546875" customWidth="1"/>
    <col min="5635" max="5635" width="1.5703125" customWidth="1"/>
    <col min="5636" max="5636" width="2.28515625" customWidth="1"/>
    <col min="5637" max="5637" width="2" customWidth="1"/>
    <col min="5638" max="5638" width="2.42578125" customWidth="1"/>
    <col min="5639" max="5639" width="35.85546875" customWidth="1"/>
    <col min="5640" max="5640" width="3.42578125" customWidth="1"/>
    <col min="5641" max="5642" width="10.7109375" customWidth="1"/>
    <col min="5643" max="5643" width="13.28515625" customWidth="1"/>
    <col min="5889" max="5890" width="1.85546875" customWidth="1"/>
    <col min="5891" max="5891" width="1.5703125" customWidth="1"/>
    <col min="5892" max="5892" width="2.28515625" customWidth="1"/>
    <col min="5893" max="5893" width="2" customWidth="1"/>
    <col min="5894" max="5894" width="2.42578125" customWidth="1"/>
    <col min="5895" max="5895" width="35.85546875" customWidth="1"/>
    <col min="5896" max="5896" width="3.42578125" customWidth="1"/>
    <col min="5897" max="5898" width="10.7109375" customWidth="1"/>
    <col min="5899" max="5899" width="13.28515625" customWidth="1"/>
    <col min="6145" max="6146" width="1.85546875" customWidth="1"/>
    <col min="6147" max="6147" width="1.5703125" customWidth="1"/>
    <col min="6148" max="6148" width="2.28515625" customWidth="1"/>
    <col min="6149" max="6149" width="2" customWidth="1"/>
    <col min="6150" max="6150" width="2.42578125" customWidth="1"/>
    <col min="6151" max="6151" width="35.85546875" customWidth="1"/>
    <col min="6152" max="6152" width="3.42578125" customWidth="1"/>
    <col min="6153" max="6154" width="10.7109375" customWidth="1"/>
    <col min="6155" max="6155" width="13.28515625" customWidth="1"/>
    <col min="6401" max="6402" width="1.85546875" customWidth="1"/>
    <col min="6403" max="6403" width="1.5703125" customWidth="1"/>
    <col min="6404" max="6404" width="2.28515625" customWidth="1"/>
    <col min="6405" max="6405" width="2" customWidth="1"/>
    <col min="6406" max="6406" width="2.42578125" customWidth="1"/>
    <col min="6407" max="6407" width="35.85546875" customWidth="1"/>
    <col min="6408" max="6408" width="3.42578125" customWidth="1"/>
    <col min="6409" max="6410" width="10.7109375" customWidth="1"/>
    <col min="6411" max="6411" width="13.28515625" customWidth="1"/>
    <col min="6657" max="6658" width="1.85546875" customWidth="1"/>
    <col min="6659" max="6659" width="1.5703125" customWidth="1"/>
    <col min="6660" max="6660" width="2.28515625" customWidth="1"/>
    <col min="6661" max="6661" width="2" customWidth="1"/>
    <col min="6662" max="6662" width="2.42578125" customWidth="1"/>
    <col min="6663" max="6663" width="35.85546875" customWidth="1"/>
    <col min="6664" max="6664" width="3.42578125" customWidth="1"/>
    <col min="6665" max="6666" width="10.7109375" customWidth="1"/>
    <col min="6667" max="6667" width="13.28515625" customWidth="1"/>
    <col min="6913" max="6914" width="1.85546875" customWidth="1"/>
    <col min="6915" max="6915" width="1.5703125" customWidth="1"/>
    <col min="6916" max="6916" width="2.28515625" customWidth="1"/>
    <col min="6917" max="6917" width="2" customWidth="1"/>
    <col min="6918" max="6918" width="2.42578125" customWidth="1"/>
    <col min="6919" max="6919" width="35.85546875" customWidth="1"/>
    <col min="6920" max="6920" width="3.42578125" customWidth="1"/>
    <col min="6921" max="6922" width="10.7109375" customWidth="1"/>
    <col min="6923" max="6923" width="13.28515625" customWidth="1"/>
    <col min="7169" max="7170" width="1.85546875" customWidth="1"/>
    <col min="7171" max="7171" width="1.5703125" customWidth="1"/>
    <col min="7172" max="7172" width="2.28515625" customWidth="1"/>
    <col min="7173" max="7173" width="2" customWidth="1"/>
    <col min="7174" max="7174" width="2.42578125" customWidth="1"/>
    <col min="7175" max="7175" width="35.85546875" customWidth="1"/>
    <col min="7176" max="7176" width="3.42578125" customWidth="1"/>
    <col min="7177" max="7178" width="10.7109375" customWidth="1"/>
    <col min="7179" max="7179" width="13.28515625" customWidth="1"/>
    <col min="7425" max="7426" width="1.85546875" customWidth="1"/>
    <col min="7427" max="7427" width="1.5703125" customWidth="1"/>
    <col min="7428" max="7428" width="2.28515625" customWidth="1"/>
    <col min="7429" max="7429" width="2" customWidth="1"/>
    <col min="7430" max="7430" width="2.42578125" customWidth="1"/>
    <col min="7431" max="7431" width="35.85546875" customWidth="1"/>
    <col min="7432" max="7432" width="3.42578125" customWidth="1"/>
    <col min="7433" max="7434" width="10.7109375" customWidth="1"/>
    <col min="7435" max="7435" width="13.28515625" customWidth="1"/>
    <col min="7681" max="7682" width="1.85546875" customWidth="1"/>
    <col min="7683" max="7683" width="1.5703125" customWidth="1"/>
    <col min="7684" max="7684" width="2.28515625" customWidth="1"/>
    <col min="7685" max="7685" width="2" customWidth="1"/>
    <col min="7686" max="7686" width="2.42578125" customWidth="1"/>
    <col min="7687" max="7687" width="35.85546875" customWidth="1"/>
    <col min="7688" max="7688" width="3.42578125" customWidth="1"/>
    <col min="7689" max="7690" width="10.7109375" customWidth="1"/>
    <col min="7691" max="7691" width="13.28515625" customWidth="1"/>
    <col min="7937" max="7938" width="1.85546875" customWidth="1"/>
    <col min="7939" max="7939" width="1.5703125" customWidth="1"/>
    <col min="7940" max="7940" width="2.28515625" customWidth="1"/>
    <col min="7941" max="7941" width="2" customWidth="1"/>
    <col min="7942" max="7942" width="2.42578125" customWidth="1"/>
    <col min="7943" max="7943" width="35.85546875" customWidth="1"/>
    <col min="7944" max="7944" width="3.42578125" customWidth="1"/>
    <col min="7945" max="7946" width="10.7109375" customWidth="1"/>
    <col min="7947" max="7947" width="13.28515625" customWidth="1"/>
    <col min="8193" max="8194" width="1.85546875" customWidth="1"/>
    <col min="8195" max="8195" width="1.5703125" customWidth="1"/>
    <col min="8196" max="8196" width="2.28515625" customWidth="1"/>
    <col min="8197" max="8197" width="2" customWidth="1"/>
    <col min="8198" max="8198" width="2.42578125" customWidth="1"/>
    <col min="8199" max="8199" width="35.85546875" customWidth="1"/>
    <col min="8200" max="8200" width="3.42578125" customWidth="1"/>
    <col min="8201" max="8202" width="10.7109375" customWidth="1"/>
    <col min="8203" max="8203" width="13.28515625" customWidth="1"/>
    <col min="8449" max="8450" width="1.85546875" customWidth="1"/>
    <col min="8451" max="8451" width="1.5703125" customWidth="1"/>
    <col min="8452" max="8452" width="2.28515625" customWidth="1"/>
    <col min="8453" max="8453" width="2" customWidth="1"/>
    <col min="8454" max="8454" width="2.42578125" customWidth="1"/>
    <col min="8455" max="8455" width="35.85546875" customWidth="1"/>
    <col min="8456" max="8456" width="3.42578125" customWidth="1"/>
    <col min="8457" max="8458" width="10.7109375" customWidth="1"/>
    <col min="8459" max="8459" width="13.28515625" customWidth="1"/>
    <col min="8705" max="8706" width="1.85546875" customWidth="1"/>
    <col min="8707" max="8707" width="1.5703125" customWidth="1"/>
    <col min="8708" max="8708" width="2.28515625" customWidth="1"/>
    <col min="8709" max="8709" width="2" customWidth="1"/>
    <col min="8710" max="8710" width="2.42578125" customWidth="1"/>
    <col min="8711" max="8711" width="35.85546875" customWidth="1"/>
    <col min="8712" max="8712" width="3.42578125" customWidth="1"/>
    <col min="8713" max="8714" width="10.7109375" customWidth="1"/>
    <col min="8715" max="8715" width="13.28515625" customWidth="1"/>
    <col min="8961" max="8962" width="1.85546875" customWidth="1"/>
    <col min="8963" max="8963" width="1.5703125" customWidth="1"/>
    <col min="8964" max="8964" width="2.28515625" customWidth="1"/>
    <col min="8965" max="8965" width="2" customWidth="1"/>
    <col min="8966" max="8966" width="2.42578125" customWidth="1"/>
    <col min="8967" max="8967" width="35.85546875" customWidth="1"/>
    <col min="8968" max="8968" width="3.42578125" customWidth="1"/>
    <col min="8969" max="8970" width="10.7109375" customWidth="1"/>
    <col min="8971" max="8971" width="13.28515625" customWidth="1"/>
    <col min="9217" max="9218" width="1.85546875" customWidth="1"/>
    <col min="9219" max="9219" width="1.5703125" customWidth="1"/>
    <col min="9220" max="9220" width="2.28515625" customWidth="1"/>
    <col min="9221" max="9221" width="2" customWidth="1"/>
    <col min="9222" max="9222" width="2.42578125" customWidth="1"/>
    <col min="9223" max="9223" width="35.85546875" customWidth="1"/>
    <col min="9224" max="9224" width="3.42578125" customWidth="1"/>
    <col min="9225" max="9226" width="10.7109375" customWidth="1"/>
    <col min="9227" max="9227" width="13.28515625" customWidth="1"/>
    <col min="9473" max="9474" width="1.85546875" customWidth="1"/>
    <col min="9475" max="9475" width="1.5703125" customWidth="1"/>
    <col min="9476" max="9476" width="2.28515625" customWidth="1"/>
    <col min="9477" max="9477" width="2" customWidth="1"/>
    <col min="9478" max="9478" width="2.42578125" customWidth="1"/>
    <col min="9479" max="9479" width="35.85546875" customWidth="1"/>
    <col min="9480" max="9480" width="3.42578125" customWidth="1"/>
    <col min="9481" max="9482" width="10.7109375" customWidth="1"/>
    <col min="9483" max="9483" width="13.28515625" customWidth="1"/>
    <col min="9729" max="9730" width="1.85546875" customWidth="1"/>
    <col min="9731" max="9731" width="1.5703125" customWidth="1"/>
    <col min="9732" max="9732" width="2.28515625" customWidth="1"/>
    <col min="9733" max="9733" width="2" customWidth="1"/>
    <col min="9734" max="9734" width="2.42578125" customWidth="1"/>
    <col min="9735" max="9735" width="35.85546875" customWidth="1"/>
    <col min="9736" max="9736" width="3.42578125" customWidth="1"/>
    <col min="9737" max="9738" width="10.7109375" customWidth="1"/>
    <col min="9739" max="9739" width="13.28515625" customWidth="1"/>
    <col min="9985" max="9986" width="1.85546875" customWidth="1"/>
    <col min="9987" max="9987" width="1.5703125" customWidth="1"/>
    <col min="9988" max="9988" width="2.28515625" customWidth="1"/>
    <col min="9989" max="9989" width="2" customWidth="1"/>
    <col min="9990" max="9990" width="2.42578125" customWidth="1"/>
    <col min="9991" max="9991" width="35.85546875" customWidth="1"/>
    <col min="9992" max="9992" width="3.42578125" customWidth="1"/>
    <col min="9993" max="9994" width="10.7109375" customWidth="1"/>
    <col min="9995" max="9995" width="13.28515625" customWidth="1"/>
    <col min="10241" max="10242" width="1.85546875" customWidth="1"/>
    <col min="10243" max="10243" width="1.5703125" customWidth="1"/>
    <col min="10244" max="10244" width="2.28515625" customWidth="1"/>
    <col min="10245" max="10245" width="2" customWidth="1"/>
    <col min="10246" max="10246" width="2.42578125" customWidth="1"/>
    <col min="10247" max="10247" width="35.85546875" customWidth="1"/>
    <col min="10248" max="10248" width="3.42578125" customWidth="1"/>
    <col min="10249" max="10250" width="10.7109375" customWidth="1"/>
    <col min="10251" max="10251" width="13.28515625" customWidth="1"/>
    <col min="10497" max="10498" width="1.85546875" customWidth="1"/>
    <col min="10499" max="10499" width="1.5703125" customWidth="1"/>
    <col min="10500" max="10500" width="2.28515625" customWidth="1"/>
    <col min="10501" max="10501" width="2" customWidth="1"/>
    <col min="10502" max="10502" width="2.42578125" customWidth="1"/>
    <col min="10503" max="10503" width="35.85546875" customWidth="1"/>
    <col min="10504" max="10504" width="3.42578125" customWidth="1"/>
    <col min="10505" max="10506" width="10.7109375" customWidth="1"/>
    <col min="10507" max="10507" width="13.28515625" customWidth="1"/>
    <col min="10753" max="10754" width="1.85546875" customWidth="1"/>
    <col min="10755" max="10755" width="1.5703125" customWidth="1"/>
    <col min="10756" max="10756" width="2.28515625" customWidth="1"/>
    <col min="10757" max="10757" width="2" customWidth="1"/>
    <col min="10758" max="10758" width="2.42578125" customWidth="1"/>
    <col min="10759" max="10759" width="35.85546875" customWidth="1"/>
    <col min="10760" max="10760" width="3.42578125" customWidth="1"/>
    <col min="10761" max="10762" width="10.7109375" customWidth="1"/>
    <col min="10763" max="10763" width="13.28515625" customWidth="1"/>
    <col min="11009" max="11010" width="1.85546875" customWidth="1"/>
    <col min="11011" max="11011" width="1.5703125" customWidth="1"/>
    <col min="11012" max="11012" width="2.28515625" customWidth="1"/>
    <col min="11013" max="11013" width="2" customWidth="1"/>
    <col min="11014" max="11014" width="2.42578125" customWidth="1"/>
    <col min="11015" max="11015" width="35.85546875" customWidth="1"/>
    <col min="11016" max="11016" width="3.42578125" customWidth="1"/>
    <col min="11017" max="11018" width="10.7109375" customWidth="1"/>
    <col min="11019" max="11019" width="13.28515625" customWidth="1"/>
    <col min="11265" max="11266" width="1.85546875" customWidth="1"/>
    <col min="11267" max="11267" width="1.5703125" customWidth="1"/>
    <col min="11268" max="11268" width="2.28515625" customWidth="1"/>
    <col min="11269" max="11269" width="2" customWidth="1"/>
    <col min="11270" max="11270" width="2.42578125" customWidth="1"/>
    <col min="11271" max="11271" width="35.85546875" customWidth="1"/>
    <col min="11272" max="11272" width="3.42578125" customWidth="1"/>
    <col min="11273" max="11274" width="10.7109375" customWidth="1"/>
    <col min="11275" max="11275" width="13.28515625" customWidth="1"/>
    <col min="11521" max="11522" width="1.85546875" customWidth="1"/>
    <col min="11523" max="11523" width="1.5703125" customWidth="1"/>
    <col min="11524" max="11524" width="2.28515625" customWidth="1"/>
    <col min="11525" max="11525" width="2" customWidth="1"/>
    <col min="11526" max="11526" width="2.42578125" customWidth="1"/>
    <col min="11527" max="11527" width="35.85546875" customWidth="1"/>
    <col min="11528" max="11528" width="3.42578125" customWidth="1"/>
    <col min="11529" max="11530" width="10.7109375" customWidth="1"/>
    <col min="11531" max="11531" width="13.28515625" customWidth="1"/>
    <col min="11777" max="11778" width="1.85546875" customWidth="1"/>
    <col min="11779" max="11779" width="1.5703125" customWidth="1"/>
    <col min="11780" max="11780" width="2.28515625" customWidth="1"/>
    <col min="11781" max="11781" width="2" customWidth="1"/>
    <col min="11782" max="11782" width="2.42578125" customWidth="1"/>
    <col min="11783" max="11783" width="35.85546875" customWidth="1"/>
    <col min="11784" max="11784" width="3.42578125" customWidth="1"/>
    <col min="11785" max="11786" width="10.7109375" customWidth="1"/>
    <col min="11787" max="11787" width="13.28515625" customWidth="1"/>
    <col min="12033" max="12034" width="1.85546875" customWidth="1"/>
    <col min="12035" max="12035" width="1.5703125" customWidth="1"/>
    <col min="12036" max="12036" width="2.28515625" customWidth="1"/>
    <col min="12037" max="12037" width="2" customWidth="1"/>
    <col min="12038" max="12038" width="2.42578125" customWidth="1"/>
    <col min="12039" max="12039" width="35.85546875" customWidth="1"/>
    <col min="12040" max="12040" width="3.42578125" customWidth="1"/>
    <col min="12041" max="12042" width="10.7109375" customWidth="1"/>
    <col min="12043" max="12043" width="13.28515625" customWidth="1"/>
    <col min="12289" max="12290" width="1.85546875" customWidth="1"/>
    <col min="12291" max="12291" width="1.5703125" customWidth="1"/>
    <col min="12292" max="12292" width="2.28515625" customWidth="1"/>
    <col min="12293" max="12293" width="2" customWidth="1"/>
    <col min="12294" max="12294" width="2.42578125" customWidth="1"/>
    <col min="12295" max="12295" width="35.85546875" customWidth="1"/>
    <col min="12296" max="12296" width="3.42578125" customWidth="1"/>
    <col min="12297" max="12298" width="10.7109375" customWidth="1"/>
    <col min="12299" max="12299" width="13.28515625" customWidth="1"/>
    <col min="12545" max="12546" width="1.85546875" customWidth="1"/>
    <col min="12547" max="12547" width="1.5703125" customWidth="1"/>
    <col min="12548" max="12548" width="2.28515625" customWidth="1"/>
    <col min="12549" max="12549" width="2" customWidth="1"/>
    <col min="12550" max="12550" width="2.42578125" customWidth="1"/>
    <col min="12551" max="12551" width="35.85546875" customWidth="1"/>
    <col min="12552" max="12552" width="3.42578125" customWidth="1"/>
    <col min="12553" max="12554" width="10.7109375" customWidth="1"/>
    <col min="12555" max="12555" width="13.28515625" customWidth="1"/>
    <col min="12801" max="12802" width="1.85546875" customWidth="1"/>
    <col min="12803" max="12803" width="1.5703125" customWidth="1"/>
    <col min="12804" max="12804" width="2.28515625" customWidth="1"/>
    <col min="12805" max="12805" width="2" customWidth="1"/>
    <col min="12806" max="12806" width="2.42578125" customWidth="1"/>
    <col min="12807" max="12807" width="35.85546875" customWidth="1"/>
    <col min="12808" max="12808" width="3.42578125" customWidth="1"/>
    <col min="12809" max="12810" width="10.7109375" customWidth="1"/>
    <col min="12811" max="12811" width="13.28515625" customWidth="1"/>
    <col min="13057" max="13058" width="1.85546875" customWidth="1"/>
    <col min="13059" max="13059" width="1.5703125" customWidth="1"/>
    <col min="13060" max="13060" width="2.28515625" customWidth="1"/>
    <col min="13061" max="13061" width="2" customWidth="1"/>
    <col min="13062" max="13062" width="2.42578125" customWidth="1"/>
    <col min="13063" max="13063" width="35.85546875" customWidth="1"/>
    <col min="13064" max="13064" width="3.42578125" customWidth="1"/>
    <col min="13065" max="13066" width="10.7109375" customWidth="1"/>
    <col min="13067" max="13067" width="13.28515625" customWidth="1"/>
    <col min="13313" max="13314" width="1.85546875" customWidth="1"/>
    <col min="13315" max="13315" width="1.5703125" customWidth="1"/>
    <col min="13316" max="13316" width="2.28515625" customWidth="1"/>
    <col min="13317" max="13317" width="2" customWidth="1"/>
    <col min="13318" max="13318" width="2.42578125" customWidth="1"/>
    <col min="13319" max="13319" width="35.85546875" customWidth="1"/>
    <col min="13320" max="13320" width="3.42578125" customWidth="1"/>
    <col min="13321" max="13322" width="10.7109375" customWidth="1"/>
    <col min="13323" max="13323" width="13.28515625" customWidth="1"/>
    <col min="13569" max="13570" width="1.85546875" customWidth="1"/>
    <col min="13571" max="13571" width="1.5703125" customWidth="1"/>
    <col min="13572" max="13572" width="2.28515625" customWidth="1"/>
    <col min="13573" max="13573" width="2" customWidth="1"/>
    <col min="13574" max="13574" width="2.42578125" customWidth="1"/>
    <col min="13575" max="13575" width="35.85546875" customWidth="1"/>
    <col min="13576" max="13576" width="3.42578125" customWidth="1"/>
    <col min="13577" max="13578" width="10.7109375" customWidth="1"/>
    <col min="13579" max="13579" width="13.28515625" customWidth="1"/>
    <col min="13825" max="13826" width="1.85546875" customWidth="1"/>
    <col min="13827" max="13827" width="1.5703125" customWidth="1"/>
    <col min="13828" max="13828" width="2.28515625" customWidth="1"/>
    <col min="13829" max="13829" width="2" customWidth="1"/>
    <col min="13830" max="13830" width="2.42578125" customWidth="1"/>
    <col min="13831" max="13831" width="35.85546875" customWidth="1"/>
    <col min="13832" max="13832" width="3.42578125" customWidth="1"/>
    <col min="13833" max="13834" width="10.7109375" customWidth="1"/>
    <col min="13835" max="13835" width="13.28515625" customWidth="1"/>
    <col min="14081" max="14082" width="1.85546875" customWidth="1"/>
    <col min="14083" max="14083" width="1.5703125" customWidth="1"/>
    <col min="14084" max="14084" width="2.28515625" customWidth="1"/>
    <col min="14085" max="14085" width="2" customWidth="1"/>
    <col min="14086" max="14086" width="2.42578125" customWidth="1"/>
    <col min="14087" max="14087" width="35.85546875" customWidth="1"/>
    <col min="14088" max="14088" width="3.42578125" customWidth="1"/>
    <col min="14089" max="14090" width="10.7109375" customWidth="1"/>
    <col min="14091" max="14091" width="13.28515625" customWidth="1"/>
    <col min="14337" max="14338" width="1.85546875" customWidth="1"/>
    <col min="14339" max="14339" width="1.5703125" customWidth="1"/>
    <col min="14340" max="14340" width="2.28515625" customWidth="1"/>
    <col min="14341" max="14341" width="2" customWidth="1"/>
    <col min="14342" max="14342" width="2.42578125" customWidth="1"/>
    <col min="14343" max="14343" width="35.85546875" customWidth="1"/>
    <col min="14344" max="14344" width="3.42578125" customWidth="1"/>
    <col min="14345" max="14346" width="10.7109375" customWidth="1"/>
    <col min="14347" max="14347" width="13.28515625" customWidth="1"/>
    <col min="14593" max="14594" width="1.85546875" customWidth="1"/>
    <col min="14595" max="14595" width="1.5703125" customWidth="1"/>
    <col min="14596" max="14596" width="2.28515625" customWidth="1"/>
    <col min="14597" max="14597" width="2" customWidth="1"/>
    <col min="14598" max="14598" width="2.42578125" customWidth="1"/>
    <col min="14599" max="14599" width="35.85546875" customWidth="1"/>
    <col min="14600" max="14600" width="3.42578125" customWidth="1"/>
    <col min="14601" max="14602" width="10.7109375" customWidth="1"/>
    <col min="14603" max="14603" width="13.28515625" customWidth="1"/>
    <col min="14849" max="14850" width="1.85546875" customWidth="1"/>
    <col min="14851" max="14851" width="1.5703125" customWidth="1"/>
    <col min="14852" max="14852" width="2.28515625" customWidth="1"/>
    <col min="14853" max="14853" width="2" customWidth="1"/>
    <col min="14854" max="14854" width="2.42578125" customWidth="1"/>
    <col min="14855" max="14855" width="35.85546875" customWidth="1"/>
    <col min="14856" max="14856" width="3.42578125" customWidth="1"/>
    <col min="14857" max="14858" width="10.7109375" customWidth="1"/>
    <col min="14859" max="14859" width="13.28515625" customWidth="1"/>
    <col min="15105" max="15106" width="1.85546875" customWidth="1"/>
    <col min="15107" max="15107" width="1.5703125" customWidth="1"/>
    <col min="15108" max="15108" width="2.28515625" customWidth="1"/>
    <col min="15109" max="15109" width="2" customWidth="1"/>
    <col min="15110" max="15110" width="2.42578125" customWidth="1"/>
    <col min="15111" max="15111" width="35.85546875" customWidth="1"/>
    <col min="15112" max="15112" width="3.42578125" customWidth="1"/>
    <col min="15113" max="15114" width="10.7109375" customWidth="1"/>
    <col min="15115" max="15115" width="13.28515625" customWidth="1"/>
    <col min="15361" max="15362" width="1.85546875" customWidth="1"/>
    <col min="15363" max="15363" width="1.5703125" customWidth="1"/>
    <col min="15364" max="15364" width="2.28515625" customWidth="1"/>
    <col min="15365" max="15365" width="2" customWidth="1"/>
    <col min="15366" max="15366" width="2.42578125" customWidth="1"/>
    <col min="15367" max="15367" width="35.85546875" customWidth="1"/>
    <col min="15368" max="15368" width="3.42578125" customWidth="1"/>
    <col min="15369" max="15370" width="10.7109375" customWidth="1"/>
    <col min="15371" max="15371" width="13.28515625" customWidth="1"/>
    <col min="15617" max="15618" width="1.85546875" customWidth="1"/>
    <col min="15619" max="15619" width="1.5703125" customWidth="1"/>
    <col min="15620" max="15620" width="2.28515625" customWidth="1"/>
    <col min="15621" max="15621" width="2" customWidth="1"/>
    <col min="15622" max="15622" width="2.42578125" customWidth="1"/>
    <col min="15623" max="15623" width="35.85546875" customWidth="1"/>
    <col min="15624" max="15624" width="3.42578125" customWidth="1"/>
    <col min="15625" max="15626" width="10.7109375" customWidth="1"/>
    <col min="15627" max="15627" width="13.28515625" customWidth="1"/>
    <col min="15873" max="15874" width="1.85546875" customWidth="1"/>
    <col min="15875" max="15875" width="1.5703125" customWidth="1"/>
    <col min="15876" max="15876" width="2.28515625" customWidth="1"/>
    <col min="15877" max="15877" width="2" customWidth="1"/>
    <col min="15878" max="15878" width="2.42578125" customWidth="1"/>
    <col min="15879" max="15879" width="35.85546875" customWidth="1"/>
    <col min="15880" max="15880" width="3.42578125" customWidth="1"/>
    <col min="15881" max="15882" width="10.7109375" customWidth="1"/>
    <col min="15883" max="15883" width="13.28515625" customWidth="1"/>
    <col min="16129" max="16130" width="1.85546875" customWidth="1"/>
    <col min="16131" max="16131" width="1.5703125" customWidth="1"/>
    <col min="16132" max="16132" width="2.28515625" customWidth="1"/>
    <col min="16133" max="16133" width="2" customWidth="1"/>
    <col min="16134" max="16134" width="2.42578125" customWidth="1"/>
    <col min="16135" max="16135" width="35.85546875" customWidth="1"/>
    <col min="16136" max="16136" width="3.42578125" customWidth="1"/>
    <col min="16137" max="16138" width="10.7109375" customWidth="1"/>
    <col min="16139" max="16139" width="13.28515625" customWidth="1"/>
  </cols>
  <sheetData>
    <row r="1" spans="1:11">
      <c r="A1" s="245"/>
      <c r="B1" s="245"/>
      <c r="C1" s="245"/>
      <c r="D1" s="245"/>
      <c r="E1" s="245"/>
      <c r="F1" s="245"/>
      <c r="G1" s="245"/>
      <c r="H1" s="246" t="s">
        <v>293</v>
      </c>
      <c r="I1" s="247"/>
      <c r="J1" s="248"/>
      <c r="K1" s="245"/>
    </row>
    <row r="2" spans="1:11">
      <c r="A2" s="245"/>
      <c r="B2" s="245"/>
      <c r="C2" s="245"/>
      <c r="D2" s="245"/>
      <c r="E2" s="245"/>
      <c r="F2" s="245"/>
      <c r="G2" s="245"/>
      <c r="H2" s="246" t="s">
        <v>294</v>
      </c>
      <c r="I2" s="247"/>
      <c r="J2" s="248"/>
      <c r="K2" s="245"/>
    </row>
    <row r="3" spans="1:11" ht="15.75" customHeight="1">
      <c r="A3" s="245"/>
      <c r="B3" s="245"/>
      <c r="C3" s="245"/>
      <c r="D3" s="245"/>
      <c r="E3" s="245"/>
      <c r="F3" s="245"/>
      <c r="G3" s="245"/>
      <c r="H3" s="246" t="s">
        <v>295</v>
      </c>
      <c r="I3" s="247"/>
      <c r="J3" s="249"/>
      <c r="K3" s="245"/>
    </row>
    <row r="4" spans="1:11" ht="6.75" customHeight="1">
      <c r="A4" s="245"/>
      <c r="B4" s="245"/>
      <c r="C4" s="245"/>
      <c r="D4" s="245"/>
      <c r="E4" s="245"/>
      <c r="F4" s="245"/>
      <c r="G4" s="245"/>
      <c r="I4" s="248"/>
      <c r="J4" s="249"/>
      <c r="K4" s="245"/>
    </row>
    <row r="5" spans="1:11">
      <c r="A5" s="493" t="s">
        <v>296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</row>
    <row r="6" spans="1:11" ht="30" customHeight="1">
      <c r="A6" s="491" t="s">
        <v>7</v>
      </c>
      <c r="B6" s="491"/>
      <c r="C6" s="491"/>
      <c r="D6" s="491"/>
      <c r="E6" s="491"/>
      <c r="F6" s="491"/>
      <c r="G6" s="491"/>
      <c r="H6" s="491"/>
      <c r="I6" s="491"/>
      <c r="J6" s="491"/>
      <c r="K6" s="491"/>
    </row>
    <row r="7" spans="1:11">
      <c r="A7" s="491" t="s">
        <v>8</v>
      </c>
      <c r="B7" s="491"/>
      <c r="C7" s="491"/>
      <c r="D7" s="491"/>
      <c r="E7" s="491"/>
      <c r="F7" s="491"/>
      <c r="G7" s="491"/>
      <c r="H7" s="491"/>
      <c r="I7" s="491"/>
      <c r="J7" s="491"/>
      <c r="K7" s="491"/>
    </row>
    <row r="8" spans="1:11" ht="7.5" customHeight="1">
      <c r="A8" s="251"/>
      <c r="B8" s="251"/>
      <c r="C8" s="251"/>
      <c r="D8" s="251"/>
      <c r="E8" s="251"/>
      <c r="F8" s="252"/>
      <c r="G8" s="485"/>
      <c r="H8" s="485"/>
      <c r="I8" s="491"/>
      <c r="J8" s="491"/>
      <c r="K8" s="491"/>
    </row>
    <row r="9" spans="1:11" ht="15" customHeight="1">
      <c r="A9" s="494" t="s">
        <v>297</v>
      </c>
      <c r="B9" s="495"/>
      <c r="C9" s="495"/>
      <c r="D9" s="495"/>
      <c r="E9" s="495"/>
      <c r="F9" s="495"/>
      <c r="G9" s="495"/>
      <c r="H9" s="495"/>
      <c r="I9" s="495"/>
      <c r="J9" s="495"/>
      <c r="K9" s="495"/>
    </row>
    <row r="10" spans="1:11" ht="7.5" customHeight="1">
      <c r="A10" s="253"/>
      <c r="B10" s="254"/>
      <c r="C10" s="254"/>
      <c r="D10" s="254"/>
      <c r="E10" s="254"/>
      <c r="F10" s="254"/>
      <c r="G10" s="254"/>
      <c r="H10" s="254"/>
      <c r="I10" s="254"/>
      <c r="J10" s="254"/>
      <c r="K10" s="254"/>
    </row>
    <row r="11" spans="1:11">
      <c r="A11" s="492" t="s">
        <v>298</v>
      </c>
      <c r="B11" s="491"/>
      <c r="C11" s="491"/>
      <c r="D11" s="491"/>
      <c r="E11" s="491"/>
      <c r="F11" s="491"/>
      <c r="G11" s="491"/>
      <c r="H11" s="491"/>
      <c r="I11" s="491"/>
      <c r="J11" s="491"/>
      <c r="K11" s="491"/>
    </row>
    <row r="12" spans="1:11">
      <c r="A12" s="491" t="s">
        <v>335</v>
      </c>
      <c r="B12" s="491"/>
      <c r="C12" s="491"/>
      <c r="D12" s="491"/>
      <c r="E12" s="491"/>
      <c r="F12" s="491"/>
      <c r="G12" s="491"/>
      <c r="H12" s="491"/>
      <c r="I12" s="491"/>
      <c r="J12" s="491"/>
      <c r="K12" s="491"/>
    </row>
    <row r="13" spans="1:11">
      <c r="A13" s="491" t="s">
        <v>11</v>
      </c>
      <c r="B13" s="491"/>
      <c r="C13" s="491"/>
      <c r="D13" s="491"/>
      <c r="E13" s="491"/>
      <c r="F13" s="491"/>
      <c r="G13" s="491"/>
      <c r="H13" s="491"/>
      <c r="I13" s="491"/>
      <c r="J13" s="491"/>
      <c r="K13" s="491"/>
    </row>
    <row r="14" spans="1:11" ht="11.25" customHeight="1">
      <c r="A14" s="253"/>
      <c r="B14" s="254"/>
      <c r="C14" s="254"/>
      <c r="D14" s="254"/>
      <c r="E14" s="254"/>
      <c r="F14" s="254"/>
      <c r="G14" s="252"/>
      <c r="H14" s="252"/>
      <c r="I14" s="252"/>
      <c r="J14" s="252"/>
      <c r="K14" s="252"/>
    </row>
    <row r="15" spans="1:11">
      <c r="A15" s="492" t="s">
        <v>12</v>
      </c>
      <c r="B15" s="491"/>
      <c r="C15" s="491"/>
      <c r="D15" s="491"/>
      <c r="E15" s="491"/>
      <c r="F15" s="491"/>
      <c r="G15" s="491"/>
      <c r="H15" s="491"/>
      <c r="I15" s="491"/>
      <c r="J15" s="491"/>
      <c r="K15" s="491"/>
    </row>
    <row r="16" spans="1:11" ht="15" customHeight="1">
      <c r="A16" s="491" t="s">
        <v>336</v>
      </c>
      <c r="B16" s="491"/>
      <c r="C16" s="491"/>
      <c r="D16" s="491"/>
      <c r="E16" s="491"/>
      <c r="F16" s="491"/>
      <c r="G16" s="491"/>
      <c r="H16" s="491"/>
      <c r="I16" s="491"/>
      <c r="J16" s="491"/>
      <c r="K16" s="491"/>
    </row>
    <row r="17" spans="1:11">
      <c r="A17" s="255"/>
      <c r="B17" s="252"/>
      <c r="C17" s="252"/>
      <c r="D17" s="252"/>
      <c r="E17" s="252"/>
      <c r="F17" s="252"/>
      <c r="G17" s="252" t="s">
        <v>299</v>
      </c>
      <c r="H17" s="252"/>
      <c r="I17" s="245"/>
      <c r="J17" s="245"/>
      <c r="K17" s="256"/>
    </row>
    <row r="18" spans="1:11" ht="9" customHeight="1">
      <c r="A18" s="491"/>
      <c r="B18" s="491"/>
      <c r="C18" s="491"/>
      <c r="D18" s="491"/>
      <c r="E18" s="491"/>
      <c r="F18" s="491"/>
      <c r="G18" s="491"/>
      <c r="H18" s="491"/>
      <c r="I18" s="491"/>
      <c r="J18" s="491"/>
      <c r="K18" s="491"/>
    </row>
    <row r="19" spans="1:11">
      <c r="A19" s="255"/>
      <c r="B19" s="252"/>
      <c r="C19" s="252"/>
      <c r="D19" s="252"/>
      <c r="E19" s="252"/>
      <c r="F19" s="252"/>
      <c r="G19" s="252"/>
      <c r="H19" s="252"/>
      <c r="I19" s="257"/>
      <c r="J19" s="258"/>
      <c r="K19" s="259" t="s">
        <v>16</v>
      </c>
    </row>
    <row r="20" spans="1:11">
      <c r="A20" s="255"/>
      <c r="B20" s="252"/>
      <c r="C20" s="252"/>
      <c r="D20" s="252"/>
      <c r="E20" s="252"/>
      <c r="F20" s="252"/>
      <c r="G20" s="252"/>
      <c r="H20" s="252"/>
      <c r="I20" s="260"/>
      <c r="J20" s="260" t="s">
        <v>300</v>
      </c>
      <c r="K20" s="261"/>
    </row>
    <row r="21" spans="1:11">
      <c r="A21" s="255"/>
      <c r="B21" s="252"/>
      <c r="C21" s="252"/>
      <c r="D21" s="252"/>
      <c r="E21" s="252"/>
      <c r="F21" s="252"/>
      <c r="G21" s="252"/>
      <c r="H21" s="252"/>
      <c r="I21" s="260"/>
      <c r="J21" s="260" t="s">
        <v>18</v>
      </c>
      <c r="K21" s="261"/>
    </row>
    <row r="22" spans="1:11">
      <c r="A22" s="255"/>
      <c r="B22" s="252"/>
      <c r="C22" s="252"/>
      <c r="D22" s="252"/>
      <c r="E22" s="252"/>
      <c r="F22" s="252"/>
      <c r="G22" s="252" t="s">
        <v>301</v>
      </c>
      <c r="H22" s="252"/>
      <c r="I22" s="262"/>
      <c r="J22" s="260" t="s">
        <v>20</v>
      </c>
      <c r="K22" s="261" t="s">
        <v>21</v>
      </c>
    </row>
    <row r="23" spans="1:11" ht="8.25" customHeight="1">
      <c r="A23" s="251"/>
      <c r="B23" s="251"/>
      <c r="C23" s="251"/>
      <c r="D23" s="251"/>
      <c r="E23" s="251"/>
      <c r="F23" s="251"/>
      <c r="G23" s="252"/>
      <c r="H23" s="252"/>
      <c r="I23" s="263"/>
      <c r="J23" s="263"/>
      <c r="K23" s="264"/>
    </row>
    <row r="24" spans="1:11">
      <c r="A24" s="251"/>
      <c r="B24" s="251"/>
      <c r="C24" s="251"/>
      <c r="D24" s="251"/>
      <c r="E24" s="251"/>
      <c r="F24" s="251"/>
      <c r="G24" s="265"/>
      <c r="H24" s="252"/>
      <c r="I24" s="263"/>
      <c r="J24" s="263"/>
      <c r="K24" s="262" t="s">
        <v>302</v>
      </c>
    </row>
    <row r="25" spans="1:11" ht="15" customHeight="1">
      <c r="A25" s="482" t="s">
        <v>34</v>
      </c>
      <c r="B25" s="486"/>
      <c r="C25" s="486"/>
      <c r="D25" s="486"/>
      <c r="E25" s="486"/>
      <c r="F25" s="486"/>
      <c r="G25" s="482" t="s">
        <v>35</v>
      </c>
      <c r="H25" s="482" t="s">
        <v>303</v>
      </c>
      <c r="I25" s="487" t="s">
        <v>304</v>
      </c>
      <c r="J25" s="488"/>
      <c r="K25" s="488"/>
    </row>
    <row r="26" spans="1:11">
      <c r="A26" s="486"/>
      <c r="B26" s="486"/>
      <c r="C26" s="486"/>
      <c r="D26" s="486"/>
      <c r="E26" s="486"/>
      <c r="F26" s="486"/>
      <c r="G26" s="482"/>
      <c r="H26" s="482"/>
      <c r="I26" s="489" t="s">
        <v>305</v>
      </c>
      <c r="J26" s="489"/>
      <c r="K26" s="490"/>
    </row>
    <row r="27" spans="1:11" ht="25.5" customHeight="1">
      <c r="A27" s="486"/>
      <c r="B27" s="486"/>
      <c r="C27" s="486"/>
      <c r="D27" s="486"/>
      <c r="E27" s="486"/>
      <c r="F27" s="486"/>
      <c r="G27" s="482"/>
      <c r="H27" s="482"/>
      <c r="I27" s="482" t="s">
        <v>306</v>
      </c>
      <c r="J27" s="482" t="s">
        <v>307</v>
      </c>
      <c r="K27" s="483"/>
    </row>
    <row r="28" spans="1:11" ht="36" customHeight="1">
      <c r="A28" s="486"/>
      <c r="B28" s="486"/>
      <c r="C28" s="486"/>
      <c r="D28" s="486"/>
      <c r="E28" s="486"/>
      <c r="F28" s="486"/>
      <c r="G28" s="482"/>
      <c r="H28" s="482"/>
      <c r="I28" s="482"/>
      <c r="J28" s="266" t="s">
        <v>308</v>
      </c>
      <c r="K28" s="266" t="s">
        <v>309</v>
      </c>
    </row>
    <row r="29" spans="1:11">
      <c r="A29" s="484">
        <v>1</v>
      </c>
      <c r="B29" s="484"/>
      <c r="C29" s="484"/>
      <c r="D29" s="484"/>
      <c r="E29" s="484"/>
      <c r="F29" s="484"/>
      <c r="G29" s="267">
        <v>2</v>
      </c>
      <c r="H29" s="267">
        <v>3</v>
      </c>
      <c r="I29" s="267">
        <v>4</v>
      </c>
      <c r="J29" s="267">
        <v>5</v>
      </c>
      <c r="K29" s="267">
        <v>6</v>
      </c>
    </row>
    <row r="30" spans="1:11">
      <c r="A30" s="268">
        <v>2</v>
      </c>
      <c r="B30" s="268"/>
      <c r="C30" s="269"/>
      <c r="D30" s="269"/>
      <c r="E30" s="269"/>
      <c r="F30" s="269"/>
      <c r="G30" s="270" t="s">
        <v>310</v>
      </c>
      <c r="H30" s="271">
        <v>1</v>
      </c>
      <c r="I30" s="272">
        <f>I31+I37+I39+I42+I47+I59+I66+I75+I81</f>
        <v>294.13</v>
      </c>
      <c r="J30" s="272">
        <f>J31+J37+J39+J42+J47+J59+J66+J75+J81</f>
        <v>469.35</v>
      </c>
      <c r="K30" s="272">
        <f>K31+K37+K39+K42+K47+K59+K66+K75+K81</f>
        <v>0</v>
      </c>
    </row>
    <row r="31" spans="1:11" hidden="1" collapsed="1">
      <c r="A31" s="268">
        <v>2</v>
      </c>
      <c r="B31" s="268">
        <v>1</v>
      </c>
      <c r="C31" s="268"/>
      <c r="D31" s="268"/>
      <c r="E31" s="268"/>
      <c r="F31" s="268"/>
      <c r="G31" s="273" t="s">
        <v>45</v>
      </c>
      <c r="H31" s="271">
        <v>2</v>
      </c>
      <c r="I31" s="272">
        <f>I32+I36</f>
        <v>0</v>
      </c>
      <c r="J31" s="272">
        <f>J32+J36</f>
        <v>0</v>
      </c>
      <c r="K31" s="272">
        <f>K32+K36</f>
        <v>0</v>
      </c>
    </row>
    <row r="32" spans="1:11" hidden="1" collapsed="1">
      <c r="A32" s="269">
        <v>2</v>
      </c>
      <c r="B32" s="269">
        <v>1</v>
      </c>
      <c r="C32" s="269">
        <v>1</v>
      </c>
      <c r="D32" s="269"/>
      <c r="E32" s="269"/>
      <c r="F32" s="269"/>
      <c r="G32" s="274" t="s">
        <v>311</v>
      </c>
      <c r="H32" s="267">
        <v>3</v>
      </c>
      <c r="I32" s="275">
        <f>I33+I35</f>
        <v>0</v>
      </c>
      <c r="J32" s="275">
        <f>J33+J35</f>
        <v>0</v>
      </c>
      <c r="K32" s="275">
        <f>K33+K35</f>
        <v>0</v>
      </c>
    </row>
    <row r="33" spans="1:11" hidden="1" collapsed="1">
      <c r="A33" s="269">
        <v>2</v>
      </c>
      <c r="B33" s="269">
        <v>1</v>
      </c>
      <c r="C33" s="269">
        <v>1</v>
      </c>
      <c r="D33" s="269">
        <v>1</v>
      </c>
      <c r="E33" s="269">
        <v>1</v>
      </c>
      <c r="F33" s="269">
        <v>1</v>
      </c>
      <c r="G33" s="274" t="s">
        <v>312</v>
      </c>
      <c r="H33" s="267">
        <v>4</v>
      </c>
      <c r="I33" s="275"/>
      <c r="J33" s="275"/>
      <c r="K33" s="275"/>
    </row>
    <row r="34" spans="1:11" hidden="1" collapsed="1">
      <c r="A34" s="269"/>
      <c r="B34" s="269"/>
      <c r="C34" s="269"/>
      <c r="D34" s="269"/>
      <c r="E34" s="269"/>
      <c r="F34" s="269"/>
      <c r="G34" s="274" t="s">
        <v>313</v>
      </c>
      <c r="H34" s="267">
        <v>5</v>
      </c>
      <c r="I34" s="275"/>
      <c r="J34" s="275"/>
      <c r="K34" s="275"/>
    </row>
    <row r="35" spans="1:11" hidden="1" collapsed="1">
      <c r="A35" s="269">
        <v>2</v>
      </c>
      <c r="B35" s="269">
        <v>1</v>
      </c>
      <c r="C35" s="269">
        <v>1</v>
      </c>
      <c r="D35" s="269">
        <v>1</v>
      </c>
      <c r="E35" s="269">
        <v>2</v>
      </c>
      <c r="F35" s="269">
        <v>1</v>
      </c>
      <c r="G35" s="274" t="s">
        <v>48</v>
      </c>
      <c r="H35" s="267">
        <v>6</v>
      </c>
      <c r="I35" s="275"/>
      <c r="J35" s="275"/>
      <c r="K35" s="275"/>
    </row>
    <row r="36" spans="1:11" hidden="1" collapsed="1">
      <c r="A36" s="269">
        <v>2</v>
      </c>
      <c r="B36" s="269">
        <v>1</v>
      </c>
      <c r="C36" s="269">
        <v>2</v>
      </c>
      <c r="D36" s="269"/>
      <c r="E36" s="269"/>
      <c r="F36" s="269"/>
      <c r="G36" s="274" t="s">
        <v>49</v>
      </c>
      <c r="H36" s="267">
        <v>7</v>
      </c>
      <c r="I36" s="275"/>
      <c r="J36" s="275"/>
      <c r="K36" s="275"/>
    </row>
    <row r="37" spans="1:11">
      <c r="A37" s="268">
        <v>2</v>
      </c>
      <c r="B37" s="268">
        <v>2</v>
      </c>
      <c r="C37" s="268"/>
      <c r="D37" s="268"/>
      <c r="E37" s="268"/>
      <c r="F37" s="268"/>
      <c r="G37" s="273" t="s">
        <v>314</v>
      </c>
      <c r="H37" s="271">
        <v>8</v>
      </c>
      <c r="I37" s="276">
        <f>I38</f>
        <v>294.13</v>
      </c>
      <c r="J37" s="276">
        <f>J38</f>
        <v>469.35</v>
      </c>
      <c r="K37" s="276">
        <f>K38</f>
        <v>0</v>
      </c>
    </row>
    <row r="38" spans="1:11">
      <c r="A38" s="269">
        <v>2</v>
      </c>
      <c r="B38" s="269">
        <v>2</v>
      </c>
      <c r="C38" s="269">
        <v>1</v>
      </c>
      <c r="D38" s="269"/>
      <c r="E38" s="269"/>
      <c r="F38" s="269"/>
      <c r="G38" s="274" t="s">
        <v>314</v>
      </c>
      <c r="H38" s="267">
        <v>9</v>
      </c>
      <c r="I38" s="275">
        <v>294.13</v>
      </c>
      <c r="J38" s="275">
        <v>469.35</v>
      </c>
      <c r="K38" s="275"/>
    </row>
    <row r="39" spans="1:11" hidden="1" collapsed="1">
      <c r="A39" s="268">
        <v>2</v>
      </c>
      <c r="B39" s="268">
        <v>3</v>
      </c>
      <c r="C39" s="268"/>
      <c r="D39" s="268"/>
      <c r="E39" s="268"/>
      <c r="F39" s="268"/>
      <c r="G39" s="273" t="s">
        <v>66</v>
      </c>
      <c r="H39" s="271">
        <v>10</v>
      </c>
      <c r="I39" s="272">
        <f>I40+I41</f>
        <v>0</v>
      </c>
      <c r="J39" s="272">
        <f>J40+J41</f>
        <v>0</v>
      </c>
      <c r="K39" s="272">
        <f>K40+K41</f>
        <v>0</v>
      </c>
    </row>
    <row r="40" spans="1:11" hidden="1" collapsed="1">
      <c r="A40" s="269">
        <v>2</v>
      </c>
      <c r="B40" s="269">
        <v>3</v>
      </c>
      <c r="C40" s="269">
        <v>1</v>
      </c>
      <c r="D40" s="269"/>
      <c r="E40" s="269"/>
      <c r="F40" s="269"/>
      <c r="G40" s="274" t="s">
        <v>67</v>
      </c>
      <c r="H40" s="267">
        <v>11</v>
      </c>
      <c r="I40" s="275"/>
      <c r="J40" s="275"/>
      <c r="K40" s="275"/>
    </row>
    <row r="41" spans="1:11" hidden="1" collapsed="1">
      <c r="A41" s="269">
        <v>2</v>
      </c>
      <c r="B41" s="269">
        <v>3</v>
      </c>
      <c r="C41" s="269">
        <v>2</v>
      </c>
      <c r="D41" s="269"/>
      <c r="E41" s="269"/>
      <c r="F41" s="269"/>
      <c r="G41" s="274" t="s">
        <v>78</v>
      </c>
      <c r="H41" s="267">
        <v>12</v>
      </c>
      <c r="I41" s="275"/>
      <c r="J41" s="275"/>
      <c r="K41" s="275"/>
    </row>
    <row r="42" spans="1:11" hidden="1" collapsed="1">
      <c r="A42" s="268">
        <v>2</v>
      </c>
      <c r="B42" s="268">
        <v>4</v>
      </c>
      <c r="C42" s="268"/>
      <c r="D42" s="268"/>
      <c r="E42" s="268"/>
      <c r="F42" s="268"/>
      <c r="G42" s="273" t="s">
        <v>79</v>
      </c>
      <c r="H42" s="271">
        <v>13</v>
      </c>
      <c r="I42" s="272">
        <f>I43</f>
        <v>0</v>
      </c>
      <c r="J42" s="272">
        <f>J43</f>
        <v>0</v>
      </c>
      <c r="K42" s="272">
        <f>K43</f>
        <v>0</v>
      </c>
    </row>
    <row r="43" spans="1:11" hidden="1" collapsed="1">
      <c r="A43" s="269">
        <v>2</v>
      </c>
      <c r="B43" s="269">
        <v>4</v>
      </c>
      <c r="C43" s="269">
        <v>1</v>
      </c>
      <c r="D43" s="269"/>
      <c r="E43" s="269"/>
      <c r="F43" s="269"/>
      <c r="G43" s="274" t="s">
        <v>315</v>
      </c>
      <c r="H43" s="267">
        <v>14</v>
      </c>
      <c r="I43" s="275">
        <f>I44+I45+I46</f>
        <v>0</v>
      </c>
      <c r="J43" s="275">
        <f>J44+J45+J46</f>
        <v>0</v>
      </c>
      <c r="K43" s="275">
        <f>K44+K45+K46</f>
        <v>0</v>
      </c>
    </row>
    <row r="44" spans="1:11" hidden="1" collapsed="1">
      <c r="A44" s="269">
        <v>2</v>
      </c>
      <c r="B44" s="269">
        <v>4</v>
      </c>
      <c r="C44" s="269">
        <v>1</v>
      </c>
      <c r="D44" s="269">
        <v>1</v>
      </c>
      <c r="E44" s="269">
        <v>1</v>
      </c>
      <c r="F44" s="269">
        <v>1</v>
      </c>
      <c r="G44" s="274" t="s">
        <v>81</v>
      </c>
      <c r="H44" s="267">
        <v>15</v>
      </c>
      <c r="I44" s="275"/>
      <c r="J44" s="275"/>
      <c r="K44" s="275"/>
    </row>
    <row r="45" spans="1:11" hidden="1" collapsed="1">
      <c r="A45" s="269">
        <v>2</v>
      </c>
      <c r="B45" s="269">
        <v>4</v>
      </c>
      <c r="C45" s="269">
        <v>1</v>
      </c>
      <c r="D45" s="269">
        <v>1</v>
      </c>
      <c r="E45" s="269">
        <v>1</v>
      </c>
      <c r="F45" s="269">
        <v>2</v>
      </c>
      <c r="G45" s="274" t="s">
        <v>82</v>
      </c>
      <c r="H45" s="267">
        <v>16</v>
      </c>
      <c r="I45" s="275"/>
      <c r="J45" s="275"/>
      <c r="K45" s="275"/>
    </row>
    <row r="46" spans="1:11" hidden="1" collapsed="1">
      <c r="A46" s="269">
        <v>2</v>
      </c>
      <c r="B46" s="269">
        <v>4</v>
      </c>
      <c r="C46" s="269">
        <v>1</v>
      </c>
      <c r="D46" s="269">
        <v>1</v>
      </c>
      <c r="E46" s="269">
        <v>1</v>
      </c>
      <c r="F46" s="269">
        <v>3</v>
      </c>
      <c r="G46" s="274" t="s">
        <v>83</v>
      </c>
      <c r="H46" s="267">
        <v>17</v>
      </c>
      <c r="I46" s="275"/>
      <c r="J46" s="275"/>
      <c r="K46" s="275"/>
    </row>
    <row r="47" spans="1:11" hidden="1" collapsed="1">
      <c r="A47" s="268">
        <v>2</v>
      </c>
      <c r="B47" s="268">
        <v>5</v>
      </c>
      <c r="C47" s="268"/>
      <c r="D47" s="268"/>
      <c r="E47" s="268"/>
      <c r="F47" s="268"/>
      <c r="G47" s="273" t="s">
        <v>84</v>
      </c>
      <c r="H47" s="271">
        <v>18</v>
      </c>
      <c r="I47" s="272">
        <f>I48+I51+I54</f>
        <v>0</v>
      </c>
      <c r="J47" s="272">
        <f>J48+J51+J54</f>
        <v>0</v>
      </c>
      <c r="K47" s="272">
        <f>K48+K51+K54</f>
        <v>0</v>
      </c>
    </row>
    <row r="48" spans="1:11" hidden="1" collapsed="1">
      <c r="A48" s="269">
        <v>2</v>
      </c>
      <c r="B48" s="269">
        <v>5</v>
      </c>
      <c r="C48" s="269">
        <v>1</v>
      </c>
      <c r="D48" s="269"/>
      <c r="E48" s="269"/>
      <c r="F48" s="269"/>
      <c r="G48" s="274" t="s">
        <v>85</v>
      </c>
      <c r="H48" s="267">
        <v>19</v>
      </c>
      <c r="I48" s="275">
        <f>I49+I50</f>
        <v>0</v>
      </c>
      <c r="J48" s="275">
        <f>J49+J50</f>
        <v>0</v>
      </c>
      <c r="K48" s="275">
        <f>K49+K50</f>
        <v>0</v>
      </c>
    </row>
    <row r="49" spans="1:11" ht="24" hidden="1" customHeight="1" collapsed="1">
      <c r="A49" s="269">
        <v>2</v>
      </c>
      <c r="B49" s="269">
        <v>5</v>
      </c>
      <c r="C49" s="269">
        <v>1</v>
      </c>
      <c r="D49" s="269">
        <v>1</v>
      </c>
      <c r="E49" s="269">
        <v>1</v>
      </c>
      <c r="F49" s="269">
        <v>1</v>
      </c>
      <c r="G49" s="274" t="s">
        <v>86</v>
      </c>
      <c r="H49" s="267">
        <v>20</v>
      </c>
      <c r="I49" s="275"/>
      <c r="J49" s="275"/>
      <c r="K49" s="275"/>
    </row>
    <row r="50" spans="1:11" hidden="1" collapsed="1">
      <c r="A50" s="269">
        <v>2</v>
      </c>
      <c r="B50" s="269">
        <v>5</v>
      </c>
      <c r="C50" s="269">
        <v>1</v>
      </c>
      <c r="D50" s="269">
        <v>1</v>
      </c>
      <c r="E50" s="269">
        <v>1</v>
      </c>
      <c r="F50" s="269">
        <v>2</v>
      </c>
      <c r="G50" s="274" t="s">
        <v>87</v>
      </c>
      <c r="H50" s="267">
        <v>21</v>
      </c>
      <c r="I50" s="275"/>
      <c r="J50" s="275"/>
      <c r="K50" s="275"/>
    </row>
    <row r="51" spans="1:11" hidden="1" collapsed="1">
      <c r="A51" s="269">
        <v>2</v>
      </c>
      <c r="B51" s="269">
        <v>5</v>
      </c>
      <c r="C51" s="269">
        <v>2</v>
      </c>
      <c r="D51" s="269"/>
      <c r="E51" s="269"/>
      <c r="F51" s="269"/>
      <c r="G51" s="274" t="s">
        <v>88</v>
      </c>
      <c r="H51" s="267">
        <v>22</v>
      </c>
      <c r="I51" s="275">
        <f>I52+I53</f>
        <v>0</v>
      </c>
      <c r="J51" s="275">
        <f>J52+J53</f>
        <v>0</v>
      </c>
      <c r="K51" s="275">
        <f>K52+K53</f>
        <v>0</v>
      </c>
    </row>
    <row r="52" spans="1:11" ht="24" hidden="1" customHeight="1" collapsed="1">
      <c r="A52" s="269">
        <v>2</v>
      </c>
      <c r="B52" s="269">
        <v>5</v>
      </c>
      <c r="C52" s="269">
        <v>2</v>
      </c>
      <c r="D52" s="269">
        <v>1</v>
      </c>
      <c r="E52" s="269">
        <v>1</v>
      </c>
      <c r="F52" s="269">
        <v>1</v>
      </c>
      <c r="G52" s="274" t="s">
        <v>89</v>
      </c>
      <c r="H52" s="267">
        <v>23</v>
      </c>
      <c r="I52" s="275"/>
      <c r="J52" s="275"/>
      <c r="K52" s="275"/>
    </row>
    <row r="53" spans="1:11" ht="24" hidden="1" customHeight="1" collapsed="1">
      <c r="A53" s="269">
        <v>2</v>
      </c>
      <c r="B53" s="269">
        <v>5</v>
      </c>
      <c r="C53" s="269">
        <v>2</v>
      </c>
      <c r="D53" s="269">
        <v>1</v>
      </c>
      <c r="E53" s="269">
        <v>1</v>
      </c>
      <c r="F53" s="269">
        <v>2</v>
      </c>
      <c r="G53" s="274" t="s">
        <v>316</v>
      </c>
      <c r="H53" s="267">
        <v>24</v>
      </c>
      <c r="I53" s="275"/>
      <c r="J53" s="275"/>
      <c r="K53" s="275"/>
    </row>
    <row r="54" spans="1:11" hidden="1" collapsed="1">
      <c r="A54" s="269">
        <v>2</v>
      </c>
      <c r="B54" s="269">
        <v>5</v>
      </c>
      <c r="C54" s="269">
        <v>3</v>
      </c>
      <c r="D54" s="269"/>
      <c r="E54" s="269"/>
      <c r="F54" s="269"/>
      <c r="G54" s="274" t="s">
        <v>91</v>
      </c>
      <c r="H54" s="267">
        <v>25</v>
      </c>
      <c r="I54" s="275">
        <f>I55+I56+I57+I58</f>
        <v>0</v>
      </c>
      <c r="J54" s="275">
        <f>J55+J56+J57+J58</f>
        <v>0</v>
      </c>
      <c r="K54" s="275">
        <f>K55+K56+K57+K58</f>
        <v>0</v>
      </c>
    </row>
    <row r="55" spans="1:11" ht="24" hidden="1" customHeight="1" collapsed="1">
      <c r="A55" s="269">
        <v>2</v>
      </c>
      <c r="B55" s="269">
        <v>5</v>
      </c>
      <c r="C55" s="269">
        <v>3</v>
      </c>
      <c r="D55" s="269">
        <v>1</v>
      </c>
      <c r="E55" s="269">
        <v>1</v>
      </c>
      <c r="F55" s="269">
        <v>1</v>
      </c>
      <c r="G55" s="274" t="s">
        <v>92</v>
      </c>
      <c r="H55" s="267">
        <v>26</v>
      </c>
      <c r="I55" s="275"/>
      <c r="J55" s="275"/>
      <c r="K55" s="275"/>
    </row>
    <row r="56" spans="1:11" hidden="1" collapsed="1">
      <c r="A56" s="269">
        <v>2</v>
      </c>
      <c r="B56" s="269">
        <v>5</v>
      </c>
      <c r="C56" s="269">
        <v>3</v>
      </c>
      <c r="D56" s="269">
        <v>1</v>
      </c>
      <c r="E56" s="269">
        <v>1</v>
      </c>
      <c r="F56" s="269">
        <v>2</v>
      </c>
      <c r="G56" s="274" t="s">
        <v>93</v>
      </c>
      <c r="H56" s="267">
        <v>27</v>
      </c>
      <c r="I56" s="275"/>
      <c r="J56" s="275"/>
      <c r="K56" s="275"/>
    </row>
    <row r="57" spans="1:11" ht="24" hidden="1" customHeight="1" collapsed="1">
      <c r="A57" s="269">
        <v>2</v>
      </c>
      <c r="B57" s="269">
        <v>5</v>
      </c>
      <c r="C57" s="269">
        <v>3</v>
      </c>
      <c r="D57" s="269">
        <v>2</v>
      </c>
      <c r="E57" s="269">
        <v>1</v>
      </c>
      <c r="F57" s="269">
        <v>1</v>
      </c>
      <c r="G57" s="277" t="s">
        <v>94</v>
      </c>
      <c r="H57" s="267">
        <v>28</v>
      </c>
      <c r="I57" s="275"/>
      <c r="J57" s="275"/>
      <c r="K57" s="275"/>
    </row>
    <row r="58" spans="1:11" hidden="1" collapsed="1">
      <c r="A58" s="269">
        <v>2</v>
      </c>
      <c r="B58" s="269">
        <v>5</v>
      </c>
      <c r="C58" s="269">
        <v>3</v>
      </c>
      <c r="D58" s="269">
        <v>2</v>
      </c>
      <c r="E58" s="269">
        <v>1</v>
      </c>
      <c r="F58" s="269">
        <v>2</v>
      </c>
      <c r="G58" s="277" t="s">
        <v>95</v>
      </c>
      <c r="H58" s="267">
        <v>29</v>
      </c>
      <c r="I58" s="275"/>
      <c r="J58" s="275"/>
      <c r="K58" s="275"/>
    </row>
    <row r="59" spans="1:11" hidden="1" collapsed="1">
      <c r="A59" s="268">
        <v>2</v>
      </c>
      <c r="B59" s="268">
        <v>6</v>
      </c>
      <c r="C59" s="268"/>
      <c r="D59" s="268"/>
      <c r="E59" s="268"/>
      <c r="F59" s="268"/>
      <c r="G59" s="273" t="s">
        <v>96</v>
      </c>
      <c r="H59" s="271">
        <v>30</v>
      </c>
      <c r="I59" s="272">
        <f>I60+I61+I62+I63+I64+I65</f>
        <v>0</v>
      </c>
      <c r="J59" s="272">
        <f>J60+J61+J62+J63+J64+J65</f>
        <v>0</v>
      </c>
      <c r="K59" s="272">
        <f>K60+K61+K62+K63+K64+K65</f>
        <v>0</v>
      </c>
    </row>
    <row r="60" spans="1:11" hidden="1" collapsed="1">
      <c r="A60" s="269">
        <v>2</v>
      </c>
      <c r="B60" s="269">
        <v>6</v>
      </c>
      <c r="C60" s="269">
        <v>1</v>
      </c>
      <c r="D60" s="269"/>
      <c r="E60" s="269"/>
      <c r="F60" s="269"/>
      <c r="G60" s="274" t="s">
        <v>317</v>
      </c>
      <c r="H60" s="267">
        <v>31</v>
      </c>
      <c r="I60" s="275"/>
      <c r="J60" s="275"/>
      <c r="K60" s="275"/>
    </row>
    <row r="61" spans="1:11" hidden="1" collapsed="1">
      <c r="A61" s="269">
        <v>2</v>
      </c>
      <c r="B61" s="269">
        <v>6</v>
      </c>
      <c r="C61" s="269">
        <v>2</v>
      </c>
      <c r="D61" s="269"/>
      <c r="E61" s="269"/>
      <c r="F61" s="269"/>
      <c r="G61" s="274" t="s">
        <v>318</v>
      </c>
      <c r="H61" s="267">
        <v>32</v>
      </c>
      <c r="I61" s="275"/>
      <c r="J61" s="275"/>
      <c r="K61" s="275"/>
    </row>
    <row r="62" spans="1:11" hidden="1" collapsed="1">
      <c r="A62" s="269">
        <v>2</v>
      </c>
      <c r="B62" s="269">
        <v>6</v>
      </c>
      <c r="C62" s="269">
        <v>3</v>
      </c>
      <c r="D62" s="269"/>
      <c r="E62" s="269"/>
      <c r="F62" s="269"/>
      <c r="G62" s="274" t="s">
        <v>319</v>
      </c>
      <c r="H62" s="267">
        <v>33</v>
      </c>
      <c r="I62" s="275"/>
      <c r="J62" s="275"/>
      <c r="K62" s="275"/>
    </row>
    <row r="63" spans="1:11" ht="24" hidden="1" customHeight="1" collapsed="1">
      <c r="A63" s="269">
        <v>2</v>
      </c>
      <c r="B63" s="269">
        <v>6</v>
      </c>
      <c r="C63" s="269">
        <v>4</v>
      </c>
      <c r="D63" s="269"/>
      <c r="E63" s="269"/>
      <c r="F63" s="269"/>
      <c r="G63" s="274" t="s">
        <v>102</v>
      </c>
      <c r="H63" s="267">
        <v>34</v>
      </c>
      <c r="I63" s="275"/>
      <c r="J63" s="275"/>
      <c r="K63" s="275"/>
    </row>
    <row r="64" spans="1:11" ht="24" hidden="1" customHeight="1" collapsed="1">
      <c r="A64" s="269">
        <v>2</v>
      </c>
      <c r="B64" s="269">
        <v>6</v>
      </c>
      <c r="C64" s="269">
        <v>5</v>
      </c>
      <c r="D64" s="269"/>
      <c r="E64" s="269"/>
      <c r="F64" s="269"/>
      <c r="G64" s="274" t="s">
        <v>104</v>
      </c>
      <c r="H64" s="267">
        <v>35</v>
      </c>
      <c r="I64" s="275"/>
      <c r="J64" s="275"/>
      <c r="K64" s="275"/>
    </row>
    <row r="65" spans="1:11" hidden="1" collapsed="1">
      <c r="A65" s="269">
        <v>2</v>
      </c>
      <c r="B65" s="269">
        <v>6</v>
      </c>
      <c r="C65" s="269">
        <v>6</v>
      </c>
      <c r="D65" s="269"/>
      <c r="E65" s="269"/>
      <c r="F65" s="269"/>
      <c r="G65" s="274" t="s">
        <v>105</v>
      </c>
      <c r="H65" s="267">
        <v>36</v>
      </c>
      <c r="I65" s="275"/>
      <c r="J65" s="275"/>
      <c r="K65" s="275"/>
    </row>
    <row r="66" spans="1:11" hidden="1" collapsed="1">
      <c r="A66" s="268">
        <v>2</v>
      </c>
      <c r="B66" s="268">
        <v>7</v>
      </c>
      <c r="C66" s="269"/>
      <c r="D66" s="269"/>
      <c r="E66" s="269"/>
      <c r="F66" s="269"/>
      <c r="G66" s="273" t="s">
        <v>106</v>
      </c>
      <c r="H66" s="271">
        <v>37</v>
      </c>
      <c r="I66" s="272">
        <f>I67+I70+I74</f>
        <v>0</v>
      </c>
      <c r="J66" s="272">
        <f>J67+J70+J74</f>
        <v>0</v>
      </c>
      <c r="K66" s="272">
        <f>K67+K70+K74</f>
        <v>0</v>
      </c>
    </row>
    <row r="67" spans="1:11" hidden="1" collapsed="1">
      <c r="A67" s="269">
        <v>2</v>
      </c>
      <c r="B67" s="269">
        <v>7</v>
      </c>
      <c r="C67" s="269">
        <v>1</v>
      </c>
      <c r="D67" s="269"/>
      <c r="E67" s="269"/>
      <c r="F67" s="269"/>
      <c r="G67" s="278" t="s">
        <v>320</v>
      </c>
      <c r="H67" s="267">
        <v>38</v>
      </c>
      <c r="I67" s="275">
        <f>I68+I69</f>
        <v>0</v>
      </c>
      <c r="J67" s="275">
        <f>J68+J69</f>
        <v>0</v>
      </c>
      <c r="K67" s="275">
        <f>K68+K69</f>
        <v>0</v>
      </c>
    </row>
    <row r="68" spans="1:11" hidden="1" collapsed="1">
      <c r="A68" s="269">
        <v>2</v>
      </c>
      <c r="B68" s="269">
        <v>7</v>
      </c>
      <c r="C68" s="269">
        <v>1</v>
      </c>
      <c r="D68" s="269">
        <v>1</v>
      </c>
      <c r="E68" s="269">
        <v>1</v>
      </c>
      <c r="F68" s="269">
        <v>1</v>
      </c>
      <c r="G68" s="278" t="s">
        <v>108</v>
      </c>
      <c r="H68" s="267">
        <v>39</v>
      </c>
      <c r="I68" s="275"/>
      <c r="J68" s="275"/>
      <c r="K68" s="275"/>
    </row>
    <row r="69" spans="1:11" hidden="1" collapsed="1">
      <c r="A69" s="269">
        <v>2</v>
      </c>
      <c r="B69" s="269">
        <v>7</v>
      </c>
      <c r="C69" s="269">
        <v>1</v>
      </c>
      <c r="D69" s="269">
        <v>1</v>
      </c>
      <c r="E69" s="269">
        <v>1</v>
      </c>
      <c r="F69" s="269">
        <v>2</v>
      </c>
      <c r="G69" s="278" t="s">
        <v>109</v>
      </c>
      <c r="H69" s="267">
        <v>40</v>
      </c>
      <c r="I69" s="275"/>
      <c r="J69" s="275"/>
      <c r="K69" s="275"/>
    </row>
    <row r="70" spans="1:11" ht="24" hidden="1" customHeight="1" collapsed="1">
      <c r="A70" s="269">
        <v>2</v>
      </c>
      <c r="B70" s="269">
        <v>7</v>
      </c>
      <c r="C70" s="269">
        <v>2</v>
      </c>
      <c r="D70" s="269"/>
      <c r="E70" s="269"/>
      <c r="F70" s="269"/>
      <c r="G70" s="274" t="s">
        <v>321</v>
      </c>
      <c r="H70" s="267">
        <v>41</v>
      </c>
      <c r="I70" s="275">
        <f>I71+I72+I73</f>
        <v>0</v>
      </c>
      <c r="J70" s="275">
        <f>J71+J72+J73</f>
        <v>0</v>
      </c>
      <c r="K70" s="275">
        <f>K71+K72+K73</f>
        <v>0</v>
      </c>
    </row>
    <row r="71" spans="1:11" hidden="1" collapsed="1">
      <c r="A71" s="269">
        <v>2</v>
      </c>
      <c r="B71" s="269">
        <v>7</v>
      </c>
      <c r="C71" s="269">
        <v>2</v>
      </c>
      <c r="D71" s="269">
        <v>1</v>
      </c>
      <c r="E71" s="269">
        <v>1</v>
      </c>
      <c r="F71" s="269">
        <v>1</v>
      </c>
      <c r="G71" s="274" t="s">
        <v>322</v>
      </c>
      <c r="H71" s="267">
        <v>42</v>
      </c>
      <c r="I71" s="275"/>
      <c r="J71" s="275"/>
      <c r="K71" s="275"/>
    </row>
    <row r="72" spans="1:11" hidden="1" collapsed="1">
      <c r="A72" s="269">
        <v>2</v>
      </c>
      <c r="B72" s="269">
        <v>7</v>
      </c>
      <c r="C72" s="269">
        <v>2</v>
      </c>
      <c r="D72" s="269">
        <v>1</v>
      </c>
      <c r="E72" s="269">
        <v>1</v>
      </c>
      <c r="F72" s="269">
        <v>2</v>
      </c>
      <c r="G72" s="274" t="s">
        <v>323</v>
      </c>
      <c r="H72" s="267">
        <v>43</v>
      </c>
      <c r="I72" s="275"/>
      <c r="J72" s="275"/>
      <c r="K72" s="275"/>
    </row>
    <row r="73" spans="1:11" hidden="1" collapsed="1">
      <c r="A73" s="269">
        <v>2</v>
      </c>
      <c r="B73" s="269">
        <v>7</v>
      </c>
      <c r="C73" s="269">
        <v>2</v>
      </c>
      <c r="D73" s="269">
        <v>2</v>
      </c>
      <c r="E73" s="269">
        <v>1</v>
      </c>
      <c r="F73" s="269">
        <v>1</v>
      </c>
      <c r="G73" s="274" t="s">
        <v>114</v>
      </c>
      <c r="H73" s="267">
        <v>44</v>
      </c>
      <c r="I73" s="275"/>
      <c r="J73" s="275"/>
      <c r="K73" s="275"/>
    </row>
    <row r="74" spans="1:11" hidden="1" collapsed="1">
      <c r="A74" s="269">
        <v>2</v>
      </c>
      <c r="B74" s="269">
        <v>7</v>
      </c>
      <c r="C74" s="269">
        <v>3</v>
      </c>
      <c r="D74" s="269"/>
      <c r="E74" s="269"/>
      <c r="F74" s="269"/>
      <c r="G74" s="274" t="s">
        <v>115</v>
      </c>
      <c r="H74" s="267">
        <v>45</v>
      </c>
      <c r="I74" s="275"/>
      <c r="J74" s="275"/>
      <c r="K74" s="275"/>
    </row>
    <row r="75" spans="1:11" hidden="1" collapsed="1">
      <c r="A75" s="268">
        <v>2</v>
      </c>
      <c r="B75" s="268">
        <v>8</v>
      </c>
      <c r="C75" s="268"/>
      <c r="D75" s="268"/>
      <c r="E75" s="268"/>
      <c r="F75" s="268"/>
      <c r="G75" s="273" t="s">
        <v>324</v>
      </c>
      <c r="H75" s="271">
        <v>46</v>
      </c>
      <c r="I75" s="272">
        <f>I76+I80</f>
        <v>0</v>
      </c>
      <c r="J75" s="272">
        <f>J76+J80</f>
        <v>0</v>
      </c>
      <c r="K75" s="272">
        <f>K76+K80</f>
        <v>0</v>
      </c>
    </row>
    <row r="76" spans="1:11" hidden="1" collapsed="1">
      <c r="A76" s="269">
        <v>2</v>
      </c>
      <c r="B76" s="269">
        <v>8</v>
      </c>
      <c r="C76" s="269">
        <v>1</v>
      </c>
      <c r="D76" s="269">
        <v>1</v>
      </c>
      <c r="E76" s="269"/>
      <c r="F76" s="269"/>
      <c r="G76" s="274" t="s">
        <v>119</v>
      </c>
      <c r="H76" s="267">
        <v>47</v>
      </c>
      <c r="I76" s="275">
        <f>I77+I78+I79</f>
        <v>0</v>
      </c>
      <c r="J76" s="275">
        <f>J77+J78+J79</f>
        <v>0</v>
      </c>
      <c r="K76" s="275">
        <f>K77+K78+K79</f>
        <v>0</v>
      </c>
    </row>
    <row r="77" spans="1:11" hidden="1" collapsed="1">
      <c r="A77" s="269">
        <v>2</v>
      </c>
      <c r="B77" s="269">
        <v>8</v>
      </c>
      <c r="C77" s="269">
        <v>1</v>
      </c>
      <c r="D77" s="269">
        <v>1</v>
      </c>
      <c r="E77" s="269">
        <v>1</v>
      </c>
      <c r="F77" s="269">
        <v>1</v>
      </c>
      <c r="G77" s="274" t="s">
        <v>325</v>
      </c>
      <c r="H77" s="267">
        <v>48</v>
      </c>
      <c r="I77" s="275"/>
      <c r="J77" s="275"/>
      <c r="K77" s="275"/>
    </row>
    <row r="78" spans="1:11" hidden="1" collapsed="1">
      <c r="A78" s="269">
        <v>2</v>
      </c>
      <c r="B78" s="269">
        <v>8</v>
      </c>
      <c r="C78" s="269">
        <v>1</v>
      </c>
      <c r="D78" s="269">
        <v>1</v>
      </c>
      <c r="E78" s="269">
        <v>1</v>
      </c>
      <c r="F78" s="269">
        <v>2</v>
      </c>
      <c r="G78" s="274" t="s">
        <v>326</v>
      </c>
      <c r="H78" s="267">
        <v>49</v>
      </c>
      <c r="I78" s="275"/>
      <c r="J78" s="275"/>
      <c r="K78" s="275"/>
    </row>
    <row r="79" spans="1:11" hidden="1" collapsed="1">
      <c r="A79" s="269">
        <v>2</v>
      </c>
      <c r="B79" s="269">
        <v>8</v>
      </c>
      <c r="C79" s="269">
        <v>1</v>
      </c>
      <c r="D79" s="269">
        <v>1</v>
      </c>
      <c r="E79" s="269">
        <v>1</v>
      </c>
      <c r="F79" s="269">
        <v>3</v>
      </c>
      <c r="G79" s="277" t="s">
        <v>122</v>
      </c>
      <c r="H79" s="267">
        <v>50</v>
      </c>
      <c r="I79" s="275"/>
      <c r="J79" s="275"/>
      <c r="K79" s="275"/>
    </row>
    <row r="80" spans="1:11" hidden="1" collapsed="1">
      <c r="A80" s="269">
        <v>2</v>
      </c>
      <c r="B80" s="269">
        <v>8</v>
      </c>
      <c r="C80" s="269">
        <v>1</v>
      </c>
      <c r="D80" s="269">
        <v>2</v>
      </c>
      <c r="E80" s="269"/>
      <c r="F80" s="269"/>
      <c r="G80" s="274" t="s">
        <v>123</v>
      </c>
      <c r="H80" s="267">
        <v>51</v>
      </c>
      <c r="I80" s="275"/>
      <c r="J80" s="275"/>
      <c r="K80" s="275"/>
    </row>
    <row r="81" spans="1:11" ht="36" hidden="1" customHeight="1" collapsed="1">
      <c r="A81" s="279">
        <v>2</v>
      </c>
      <c r="B81" s="279">
        <v>9</v>
      </c>
      <c r="C81" s="279"/>
      <c r="D81" s="279"/>
      <c r="E81" s="279"/>
      <c r="F81" s="279"/>
      <c r="G81" s="273" t="s">
        <v>327</v>
      </c>
      <c r="H81" s="271">
        <v>52</v>
      </c>
      <c r="I81" s="272"/>
      <c r="J81" s="272"/>
      <c r="K81" s="272"/>
    </row>
    <row r="82" spans="1:11" ht="48" hidden="1" customHeight="1" collapsed="1">
      <c r="A82" s="268">
        <v>3</v>
      </c>
      <c r="B82" s="268"/>
      <c r="C82" s="268"/>
      <c r="D82" s="268"/>
      <c r="E82" s="268"/>
      <c r="F82" s="268"/>
      <c r="G82" s="273" t="s">
        <v>328</v>
      </c>
      <c r="H82" s="271">
        <v>53</v>
      </c>
      <c r="I82" s="272">
        <f>I83+I89+I90</f>
        <v>0</v>
      </c>
      <c r="J82" s="272">
        <f>J83+J89+J90</f>
        <v>0</v>
      </c>
      <c r="K82" s="272">
        <f>K83+K89+K90</f>
        <v>0</v>
      </c>
    </row>
    <row r="83" spans="1:11" ht="24" hidden="1" customHeight="1" collapsed="1">
      <c r="A83" s="268">
        <v>3</v>
      </c>
      <c r="B83" s="268">
        <v>1</v>
      </c>
      <c r="C83" s="268"/>
      <c r="D83" s="268"/>
      <c r="E83" s="268"/>
      <c r="F83" s="268"/>
      <c r="G83" s="273" t="s">
        <v>137</v>
      </c>
      <c r="H83" s="271">
        <v>54</v>
      </c>
      <c r="I83" s="272">
        <f>I84+I85+I86+I87+I88</f>
        <v>0</v>
      </c>
      <c r="J83" s="272">
        <f>J84+J85+J86+J87+J88</f>
        <v>0</v>
      </c>
      <c r="K83" s="272">
        <f>K84+K85+K86+K87+K88</f>
        <v>0</v>
      </c>
    </row>
    <row r="84" spans="1:11" ht="24" hidden="1" customHeight="1" collapsed="1">
      <c r="A84" s="280">
        <v>3</v>
      </c>
      <c r="B84" s="280">
        <v>1</v>
      </c>
      <c r="C84" s="280">
        <v>1</v>
      </c>
      <c r="D84" s="281"/>
      <c r="E84" s="281"/>
      <c r="F84" s="281"/>
      <c r="G84" s="274" t="s">
        <v>329</v>
      </c>
      <c r="H84" s="267">
        <v>55</v>
      </c>
      <c r="I84" s="275"/>
      <c r="J84" s="275"/>
      <c r="K84" s="275"/>
    </row>
    <row r="85" spans="1:11" hidden="1" collapsed="1">
      <c r="A85" s="280">
        <v>3</v>
      </c>
      <c r="B85" s="280">
        <v>1</v>
      </c>
      <c r="C85" s="280">
        <v>2</v>
      </c>
      <c r="D85" s="280"/>
      <c r="E85" s="281"/>
      <c r="F85" s="281"/>
      <c r="G85" s="277" t="s">
        <v>154</v>
      </c>
      <c r="H85" s="267">
        <v>56</v>
      </c>
      <c r="I85" s="275"/>
      <c r="J85" s="275"/>
      <c r="K85" s="275"/>
    </row>
    <row r="86" spans="1:11" hidden="1" collapsed="1">
      <c r="A86" s="280">
        <v>3</v>
      </c>
      <c r="B86" s="280">
        <v>1</v>
      </c>
      <c r="C86" s="280">
        <v>3</v>
      </c>
      <c r="D86" s="280"/>
      <c r="E86" s="280"/>
      <c r="F86" s="280"/>
      <c r="G86" s="277" t="s">
        <v>159</v>
      </c>
      <c r="H86" s="267">
        <v>57</v>
      </c>
      <c r="I86" s="275"/>
      <c r="J86" s="275"/>
      <c r="K86" s="275"/>
    </row>
    <row r="87" spans="1:11" ht="24" hidden="1" customHeight="1" collapsed="1">
      <c r="A87" s="280">
        <v>3</v>
      </c>
      <c r="B87" s="280">
        <v>1</v>
      </c>
      <c r="C87" s="280">
        <v>4</v>
      </c>
      <c r="D87" s="280"/>
      <c r="E87" s="280"/>
      <c r="F87" s="280"/>
      <c r="G87" s="277" t="s">
        <v>168</v>
      </c>
      <c r="H87" s="267">
        <v>58</v>
      </c>
      <c r="I87" s="275"/>
      <c r="J87" s="275"/>
      <c r="K87" s="275"/>
    </row>
    <row r="88" spans="1:11" ht="24" hidden="1" customHeight="1" collapsed="1">
      <c r="A88" s="280">
        <v>3</v>
      </c>
      <c r="B88" s="280">
        <v>1</v>
      </c>
      <c r="C88" s="280">
        <v>5</v>
      </c>
      <c r="D88" s="280"/>
      <c r="E88" s="280"/>
      <c r="F88" s="280"/>
      <c r="G88" s="277" t="s">
        <v>330</v>
      </c>
      <c r="H88" s="267">
        <v>59</v>
      </c>
      <c r="I88" s="275"/>
      <c r="J88" s="275"/>
      <c r="K88" s="275"/>
    </row>
    <row r="89" spans="1:11" ht="36" hidden="1" customHeight="1" collapsed="1">
      <c r="A89" s="281">
        <v>3</v>
      </c>
      <c r="B89" s="281">
        <v>2</v>
      </c>
      <c r="C89" s="281"/>
      <c r="D89" s="281"/>
      <c r="E89" s="281"/>
      <c r="F89" s="281"/>
      <c r="G89" s="282" t="s">
        <v>173</v>
      </c>
      <c r="H89" s="271">
        <v>60</v>
      </c>
      <c r="I89" s="272"/>
      <c r="J89" s="272"/>
      <c r="K89" s="272"/>
    </row>
    <row r="90" spans="1:11" ht="24" hidden="1" customHeight="1" collapsed="1">
      <c r="A90" s="281">
        <v>3</v>
      </c>
      <c r="B90" s="281">
        <v>3</v>
      </c>
      <c r="C90" s="281"/>
      <c r="D90" s="281"/>
      <c r="E90" s="281"/>
      <c r="F90" s="281"/>
      <c r="G90" s="282" t="s">
        <v>211</v>
      </c>
      <c r="H90" s="271">
        <v>61</v>
      </c>
      <c r="I90" s="272"/>
      <c r="J90" s="272"/>
      <c r="K90" s="272"/>
    </row>
    <row r="91" spans="1:11">
      <c r="A91" s="268"/>
      <c r="B91" s="268"/>
      <c r="C91" s="268"/>
      <c r="D91" s="268"/>
      <c r="E91" s="268"/>
      <c r="F91" s="268"/>
      <c r="G91" s="273" t="s">
        <v>331</v>
      </c>
      <c r="H91" s="271">
        <v>62</v>
      </c>
      <c r="I91" s="272">
        <f>I30+I82</f>
        <v>294.13</v>
      </c>
      <c r="J91" s="272">
        <f>J30+J82</f>
        <v>469.35</v>
      </c>
      <c r="K91" s="272">
        <f>K30+K82</f>
        <v>0</v>
      </c>
    </row>
    <row r="92" spans="1:11">
      <c r="A92" s="283"/>
      <c r="B92" s="283"/>
      <c r="C92" s="283"/>
      <c r="D92" s="284"/>
      <c r="E92" s="284"/>
      <c r="F92" s="284"/>
      <c r="G92" s="284"/>
      <c r="H92" s="251"/>
      <c r="I92" s="285"/>
      <c r="J92" s="285"/>
      <c r="K92" s="286"/>
    </row>
    <row r="93" spans="1:11">
      <c r="A93" s="285" t="s">
        <v>332</v>
      </c>
      <c r="B93" s="245"/>
      <c r="C93" s="245"/>
      <c r="D93" s="245"/>
      <c r="E93" s="245"/>
      <c r="F93" s="245"/>
      <c r="G93" s="245"/>
      <c r="H93" s="287"/>
      <c r="I93" s="288"/>
      <c r="J93" s="245"/>
      <c r="K93" s="245"/>
    </row>
    <row r="94" spans="1:11">
      <c r="A94" s="289" t="s">
        <v>230</v>
      </c>
      <c r="B94" s="290"/>
      <c r="C94" s="290"/>
      <c r="D94" s="290"/>
      <c r="E94" s="290"/>
      <c r="F94" s="290"/>
      <c r="G94" s="290"/>
      <c r="H94" s="291"/>
      <c r="I94" s="248"/>
      <c r="J94" s="478" t="s">
        <v>231</v>
      </c>
      <c r="K94" s="478"/>
    </row>
    <row r="95" spans="1:11">
      <c r="A95" s="485" t="s">
        <v>333</v>
      </c>
      <c r="B95" s="477"/>
      <c r="C95" s="477"/>
      <c r="D95" s="477"/>
      <c r="E95" s="477"/>
      <c r="F95" s="477"/>
      <c r="G95" s="477"/>
      <c r="H95" s="292"/>
      <c r="I95" s="293" t="s">
        <v>233</v>
      </c>
      <c r="J95" s="481" t="s">
        <v>234</v>
      </c>
      <c r="K95" s="481"/>
    </row>
    <row r="96" spans="1:11">
      <c r="A96" s="285"/>
      <c r="B96" s="285"/>
      <c r="C96" s="294"/>
      <c r="D96" s="285"/>
      <c r="E96" s="285"/>
      <c r="F96" s="476"/>
      <c r="G96" s="477"/>
      <c r="H96" s="292"/>
      <c r="I96" s="295"/>
      <c r="J96" s="296"/>
      <c r="K96" s="296"/>
    </row>
    <row r="97" spans="1:11">
      <c r="A97" s="290" t="s">
        <v>489</v>
      </c>
      <c r="B97" s="290"/>
      <c r="C97" s="290"/>
      <c r="D97" s="290"/>
      <c r="E97" s="290"/>
      <c r="F97" s="290"/>
      <c r="G97" s="290"/>
      <c r="H97" s="292"/>
      <c r="I97" s="248"/>
      <c r="J97" s="478" t="s">
        <v>236</v>
      </c>
      <c r="K97" s="478"/>
    </row>
    <row r="98" spans="1:11" ht="30.75" customHeight="1">
      <c r="A98" s="479" t="s">
        <v>334</v>
      </c>
      <c r="B98" s="480"/>
      <c r="C98" s="480"/>
      <c r="D98" s="480"/>
      <c r="E98" s="480"/>
      <c r="F98" s="480"/>
      <c r="G98" s="480"/>
      <c r="H98" s="291"/>
      <c r="I98" s="293" t="s">
        <v>233</v>
      </c>
      <c r="J98" s="481" t="s">
        <v>234</v>
      </c>
      <c r="K98" s="481"/>
    </row>
  </sheetData>
  <mergeCells count="26">
    <mergeCell ref="A11:K11"/>
    <mergeCell ref="A5:K5"/>
    <mergeCell ref="A6:K6"/>
    <mergeCell ref="A7:K7"/>
    <mergeCell ref="G8:K8"/>
    <mergeCell ref="A9:K9"/>
    <mergeCell ref="A12:K12"/>
    <mergeCell ref="A13:K13"/>
    <mergeCell ref="A15:K15"/>
    <mergeCell ref="A16:K16"/>
    <mergeCell ref="A18:K18"/>
    <mergeCell ref="F96:G96"/>
    <mergeCell ref="J97:K97"/>
    <mergeCell ref="A98:G98"/>
    <mergeCell ref="J98:K98"/>
    <mergeCell ref="I27:I28"/>
    <mergeCell ref="J27:K27"/>
    <mergeCell ref="A29:F29"/>
    <mergeCell ref="J94:K94"/>
    <mergeCell ref="A95:G95"/>
    <mergeCell ref="J95:K95"/>
    <mergeCell ref="A25:F28"/>
    <mergeCell ref="G25:G28"/>
    <mergeCell ref="H25:H28"/>
    <mergeCell ref="I25:K25"/>
    <mergeCell ref="I26:K26"/>
  </mergeCells>
  <pageMargins left="0.70866141732283472" right="3.937007874015748E-2" top="3.937007874015748E-2" bottom="3.937007874015748E-2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EF957-AA88-457D-B1E1-2C2EB86492B3}">
  <sheetPr>
    <pageSetUpPr fitToPage="1"/>
  </sheetPr>
  <dimension ref="A1:K53"/>
  <sheetViews>
    <sheetView tabSelected="1" topLeftCell="A18" workbookViewId="0">
      <selection activeCell="D28" sqref="D28"/>
    </sheetView>
  </sheetViews>
  <sheetFormatPr defaultColWidth="9.140625" defaultRowHeight="15"/>
  <cols>
    <col min="1" max="1" width="9.28515625" customWidth="1"/>
    <col min="2" max="2" width="35.85546875" customWidth="1"/>
    <col min="3" max="3" width="8.42578125" customWidth="1"/>
    <col min="4" max="4" width="10.42578125" customWidth="1"/>
    <col min="5" max="5" width="7.7109375" customWidth="1"/>
    <col min="6" max="6" width="6.5703125" customWidth="1"/>
    <col min="7" max="7" width="7.85546875" customWidth="1"/>
    <col min="8" max="8" width="8.28515625" customWidth="1"/>
  </cols>
  <sheetData>
    <row r="1" spans="1:11">
      <c r="E1" s="515" t="s">
        <v>337</v>
      </c>
      <c r="F1" s="515"/>
      <c r="G1" s="515"/>
      <c r="H1" s="515"/>
      <c r="I1" s="299"/>
      <c r="J1" s="299"/>
      <c r="K1" s="300"/>
    </row>
    <row r="2" spans="1:11">
      <c r="A2" s="301"/>
      <c r="E2" s="515" t="s">
        <v>338</v>
      </c>
      <c r="F2" s="515"/>
      <c r="G2" s="515"/>
      <c r="H2" s="515"/>
      <c r="I2" s="299"/>
      <c r="J2" s="299"/>
      <c r="K2" s="300"/>
    </row>
    <row r="3" spans="1:11">
      <c r="E3" s="515" t="s">
        <v>339</v>
      </c>
      <c r="F3" s="515"/>
      <c r="G3" s="515"/>
      <c r="H3" s="515"/>
      <c r="I3" s="299"/>
      <c r="J3" s="299"/>
      <c r="K3" s="300"/>
    </row>
    <row r="4" spans="1:11">
      <c r="E4" s="515" t="s">
        <v>340</v>
      </c>
      <c r="F4" s="515"/>
      <c r="G4" s="515"/>
      <c r="H4" s="515"/>
      <c r="I4" s="299"/>
      <c r="J4" s="299"/>
      <c r="K4" s="300"/>
    </row>
    <row r="5" spans="1:11">
      <c r="E5" s="515" t="s">
        <v>341</v>
      </c>
      <c r="F5" s="515"/>
      <c r="G5" s="515"/>
      <c r="H5" s="515"/>
      <c r="I5" s="299"/>
      <c r="J5" s="299"/>
      <c r="K5" s="300"/>
    </row>
    <row r="6" spans="1:11">
      <c r="F6" s="302"/>
      <c r="G6" s="302"/>
      <c r="H6" s="302"/>
    </row>
    <row r="7" spans="1:11">
      <c r="B7" s="303" t="s">
        <v>342</v>
      </c>
    </row>
    <row r="8" spans="1:11">
      <c r="A8" s="501" t="s">
        <v>343</v>
      </c>
      <c r="B8" s="500"/>
      <c r="C8" s="501"/>
      <c r="D8" s="501"/>
      <c r="E8" s="304"/>
      <c r="F8" s="304"/>
      <c r="G8" s="304"/>
      <c r="H8" s="304"/>
    </row>
    <row r="10" spans="1:11" ht="15" customHeight="1">
      <c r="A10" s="502" t="s">
        <v>388</v>
      </c>
      <c r="B10" s="502"/>
      <c r="C10" s="502"/>
      <c r="D10" s="502"/>
      <c r="E10" s="502"/>
      <c r="F10" s="502"/>
      <c r="G10" s="502"/>
      <c r="H10" s="502"/>
    </row>
    <row r="11" spans="1:11">
      <c r="B11" s="301"/>
      <c r="C11" s="301"/>
      <c r="D11" s="301"/>
      <c r="E11" s="301"/>
      <c r="F11" s="301"/>
      <c r="G11" s="301"/>
      <c r="H11" s="301"/>
    </row>
    <row r="12" spans="1:11">
      <c r="F12" s="503" t="s">
        <v>389</v>
      </c>
      <c r="G12" s="497"/>
      <c r="H12" s="497"/>
    </row>
    <row r="13" spans="1:11">
      <c r="C13" s="504"/>
      <c r="D13" s="504"/>
      <c r="E13" s="504"/>
      <c r="F13" s="301"/>
      <c r="G13" s="505" t="s">
        <v>344</v>
      </c>
      <c r="H13" s="505"/>
    </row>
    <row r="14" spans="1:11">
      <c r="A14" s="506" t="s">
        <v>34</v>
      </c>
      <c r="B14" s="506" t="s">
        <v>35</v>
      </c>
      <c r="C14" s="509" t="s">
        <v>345</v>
      </c>
      <c r="D14" s="512" t="s">
        <v>305</v>
      </c>
      <c r="E14" s="512"/>
      <c r="F14" s="512"/>
      <c r="G14" s="512"/>
      <c r="H14" s="512"/>
    </row>
    <row r="15" spans="1:11">
      <c r="A15" s="507"/>
      <c r="B15" s="507"/>
      <c r="C15" s="510"/>
      <c r="D15" s="513" t="s">
        <v>346</v>
      </c>
      <c r="E15" s="513" t="s">
        <v>347</v>
      </c>
      <c r="F15" s="513" t="s">
        <v>348</v>
      </c>
      <c r="G15" s="513" t="s">
        <v>349</v>
      </c>
      <c r="H15" s="513" t="s">
        <v>350</v>
      </c>
    </row>
    <row r="16" spans="1:11">
      <c r="A16" s="507"/>
      <c r="B16" s="507"/>
      <c r="C16" s="510"/>
      <c r="D16" s="513"/>
      <c r="E16" s="513"/>
      <c r="F16" s="513"/>
      <c r="G16" s="513"/>
      <c r="H16" s="514"/>
    </row>
    <row r="17" spans="1:8">
      <c r="A17" s="507"/>
      <c r="B17" s="507"/>
      <c r="C17" s="510"/>
      <c r="D17" s="513"/>
      <c r="E17" s="513"/>
      <c r="F17" s="513"/>
      <c r="G17" s="513"/>
      <c r="H17" s="514"/>
    </row>
    <row r="18" spans="1:8">
      <c r="A18" s="508"/>
      <c r="B18" s="508"/>
      <c r="C18" s="511"/>
      <c r="D18" s="305" t="s">
        <v>238</v>
      </c>
      <c r="E18" s="305" t="s">
        <v>246</v>
      </c>
      <c r="F18" s="305" t="s">
        <v>351</v>
      </c>
      <c r="G18" s="305" t="s">
        <v>26</v>
      </c>
      <c r="H18" s="306" t="s">
        <v>352</v>
      </c>
    </row>
    <row r="19" spans="1:8">
      <c r="A19" s="307" t="s">
        <v>353</v>
      </c>
      <c r="B19" s="308" t="s">
        <v>46</v>
      </c>
      <c r="C19" s="309">
        <f t="shared" ref="C19:C33" si="0">(D19+E19+F19+G19+H19)</f>
        <v>0</v>
      </c>
      <c r="D19" s="310">
        <v>0</v>
      </c>
      <c r="E19" s="310">
        <v>0</v>
      </c>
      <c r="F19" s="310"/>
      <c r="G19" s="310"/>
      <c r="H19" s="310"/>
    </row>
    <row r="20" spans="1:8">
      <c r="A20" s="307"/>
      <c r="B20" s="308" t="s">
        <v>354</v>
      </c>
      <c r="C20" s="309">
        <f t="shared" si="0"/>
        <v>0</v>
      </c>
      <c r="D20" s="310"/>
      <c r="E20" s="310"/>
      <c r="F20" s="310"/>
      <c r="G20" s="310"/>
      <c r="H20" s="310"/>
    </row>
    <row r="21" spans="1:8">
      <c r="A21" s="307"/>
      <c r="B21" s="308" t="s">
        <v>355</v>
      </c>
      <c r="C21" s="309">
        <f t="shared" si="0"/>
        <v>0</v>
      </c>
      <c r="D21" s="310">
        <v>0</v>
      </c>
      <c r="E21" s="310">
        <v>0</v>
      </c>
      <c r="F21" s="310"/>
      <c r="G21" s="310"/>
      <c r="H21" s="310"/>
    </row>
    <row r="22" spans="1:8">
      <c r="A22" s="307" t="s">
        <v>356</v>
      </c>
      <c r="B22" s="308" t="s">
        <v>357</v>
      </c>
      <c r="C22" s="309">
        <f t="shared" si="0"/>
        <v>0</v>
      </c>
      <c r="D22" s="310">
        <v>0</v>
      </c>
      <c r="E22" s="310">
        <v>0</v>
      </c>
      <c r="F22" s="310"/>
      <c r="G22" s="310"/>
      <c r="H22" s="310"/>
    </row>
    <row r="23" spans="1:8">
      <c r="A23" s="307" t="s">
        <v>358</v>
      </c>
      <c r="B23" s="308" t="s">
        <v>359</v>
      </c>
      <c r="C23" s="309">
        <f t="shared" si="0"/>
        <v>469.35</v>
      </c>
      <c r="D23" s="311">
        <f>(D24+D25+D26+D27+D28+D29+D30+D31+D32+D33+D34+D40+D41+D42)</f>
        <v>469.35</v>
      </c>
      <c r="E23" s="312">
        <f t="shared" ref="E23:F23" si="1">(E24+E25+E26+E27+E28+E29+E30+E31+E32+E33+E34+E40+E41+E42)</f>
        <v>0</v>
      </c>
      <c r="F23" s="312">
        <f t="shared" si="1"/>
        <v>0</v>
      </c>
      <c r="G23" s="312">
        <f>(G24+G25+G26+G27+G28+G29+G30+G31+G32+G33+G34+G40+G41+G42)</f>
        <v>0</v>
      </c>
      <c r="H23" s="312">
        <f>(H24+H25+H26+H27+H28+H29+H30+H31+H32+H33+H34+H40+H41+H42)</f>
        <v>0</v>
      </c>
    </row>
    <row r="24" spans="1:8">
      <c r="A24" s="307" t="s">
        <v>360</v>
      </c>
      <c r="B24" s="313" t="s">
        <v>51</v>
      </c>
      <c r="C24" s="309">
        <f t="shared" si="0"/>
        <v>0</v>
      </c>
      <c r="D24" s="310"/>
      <c r="E24" s="310"/>
      <c r="F24" s="310"/>
      <c r="G24" s="310"/>
      <c r="H24" s="310"/>
    </row>
    <row r="25" spans="1:8">
      <c r="A25" s="307" t="s">
        <v>361</v>
      </c>
      <c r="B25" s="313" t="s">
        <v>362</v>
      </c>
      <c r="C25" s="309">
        <f t="shared" si="0"/>
        <v>0</v>
      </c>
      <c r="D25" s="310"/>
      <c r="E25" s="310"/>
      <c r="F25" s="310"/>
      <c r="G25" s="310"/>
      <c r="H25" s="310"/>
    </row>
    <row r="26" spans="1:8">
      <c r="A26" s="307" t="s">
        <v>363</v>
      </c>
      <c r="B26" s="313" t="s">
        <v>364</v>
      </c>
      <c r="C26" s="309">
        <f t="shared" si="0"/>
        <v>124.87</v>
      </c>
      <c r="D26" s="310">
        <v>124.87</v>
      </c>
      <c r="E26" s="310"/>
      <c r="F26" s="310"/>
      <c r="G26" s="310"/>
      <c r="H26" s="310"/>
    </row>
    <row r="27" spans="1:8">
      <c r="A27" s="307" t="s">
        <v>365</v>
      </c>
      <c r="B27" s="313" t="s">
        <v>366</v>
      </c>
      <c r="C27" s="309">
        <f t="shared" si="0"/>
        <v>344.48</v>
      </c>
      <c r="D27" s="314">
        <v>344.48</v>
      </c>
      <c r="E27" s="310"/>
      <c r="F27" s="310"/>
      <c r="G27" s="310"/>
      <c r="H27" s="310"/>
    </row>
    <row r="28" spans="1:8">
      <c r="A28" s="307" t="s">
        <v>367</v>
      </c>
      <c r="B28" s="313" t="s">
        <v>368</v>
      </c>
      <c r="C28" s="309">
        <f t="shared" si="0"/>
        <v>0</v>
      </c>
      <c r="D28" s="310"/>
      <c r="E28" s="310"/>
      <c r="F28" s="310"/>
      <c r="G28" s="310"/>
      <c r="H28" s="310"/>
    </row>
    <row r="29" spans="1:8">
      <c r="A29" s="307" t="s">
        <v>369</v>
      </c>
      <c r="B29" s="313" t="s">
        <v>56</v>
      </c>
      <c r="C29" s="309">
        <f t="shared" si="0"/>
        <v>0</v>
      </c>
      <c r="D29" s="310"/>
      <c r="E29" s="310"/>
      <c r="F29" s="310"/>
      <c r="G29" s="310"/>
      <c r="H29" s="310"/>
    </row>
    <row r="30" spans="1:8">
      <c r="A30" s="307" t="s">
        <v>370</v>
      </c>
      <c r="B30" s="313" t="s">
        <v>57</v>
      </c>
      <c r="C30" s="309">
        <f t="shared" si="0"/>
        <v>0</v>
      </c>
      <c r="D30" s="310"/>
      <c r="E30" s="310"/>
      <c r="F30" s="310"/>
      <c r="G30" s="310"/>
      <c r="H30" s="310"/>
    </row>
    <row r="31" spans="1:8">
      <c r="A31" s="307" t="s">
        <v>371</v>
      </c>
      <c r="B31" s="315" t="s">
        <v>372</v>
      </c>
      <c r="C31" s="309">
        <f t="shared" si="0"/>
        <v>0</v>
      </c>
      <c r="D31" s="310"/>
      <c r="E31" s="310"/>
      <c r="F31" s="310"/>
      <c r="G31" s="310"/>
      <c r="H31" s="310"/>
    </row>
    <row r="32" spans="1:8">
      <c r="A32" s="307" t="s">
        <v>373</v>
      </c>
      <c r="B32" s="313" t="s">
        <v>374</v>
      </c>
      <c r="C32" s="309">
        <f t="shared" si="0"/>
        <v>0</v>
      </c>
      <c r="D32" s="310"/>
      <c r="E32" s="310"/>
      <c r="F32" s="310"/>
      <c r="G32" s="310"/>
      <c r="H32" s="310"/>
    </row>
    <row r="33" spans="1:8">
      <c r="A33" s="307" t="s">
        <v>375</v>
      </c>
      <c r="B33" s="313" t="s">
        <v>60</v>
      </c>
      <c r="C33" s="309">
        <f t="shared" si="0"/>
        <v>0</v>
      </c>
      <c r="D33" s="310"/>
      <c r="E33" s="310"/>
      <c r="F33" s="310"/>
      <c r="G33" s="310"/>
      <c r="H33" s="310"/>
    </row>
    <row r="34" spans="1:8">
      <c r="A34" s="307" t="s">
        <v>376</v>
      </c>
      <c r="B34" s="313" t="s">
        <v>62</v>
      </c>
      <c r="C34" s="309">
        <f>(D34+E34+F34+G34+H34)</f>
        <v>0</v>
      </c>
      <c r="D34" s="312">
        <f>SUM(D36+D37+D38)</f>
        <v>0</v>
      </c>
      <c r="E34" s="312">
        <f>SUM(E36+E37+E38)</f>
        <v>0</v>
      </c>
      <c r="F34" s="312">
        <f>SUM(F36+F37+F38)</f>
        <v>0</v>
      </c>
      <c r="G34" s="312">
        <f>SUM(G36+G37+G38)</f>
        <v>0</v>
      </c>
      <c r="H34" s="312">
        <f>(H36+H37+H38+H39)</f>
        <v>0</v>
      </c>
    </row>
    <row r="35" spans="1:8">
      <c r="A35" s="307"/>
      <c r="B35" s="308" t="s">
        <v>354</v>
      </c>
      <c r="C35" s="309"/>
      <c r="D35" s="312"/>
      <c r="E35" s="310"/>
      <c r="F35" s="310"/>
      <c r="G35" s="310"/>
      <c r="H35" s="310"/>
    </row>
    <row r="36" spans="1:8">
      <c r="A36" s="307"/>
      <c r="B36" s="313" t="s">
        <v>377</v>
      </c>
      <c r="C36" s="309">
        <f t="shared" ref="C36:C46" si="2">(D36+E36+F36+G36+H36)</f>
        <v>0</v>
      </c>
      <c r="D36" s="312"/>
      <c r="E36" s="310"/>
      <c r="F36" s="310"/>
      <c r="G36" s="310"/>
      <c r="H36" s="310"/>
    </row>
    <row r="37" spans="1:8">
      <c r="A37" s="307"/>
      <c r="B37" s="313" t="s">
        <v>378</v>
      </c>
      <c r="C37" s="309">
        <f t="shared" si="2"/>
        <v>0</v>
      </c>
      <c r="D37" s="312"/>
      <c r="E37" s="310"/>
      <c r="F37" s="310"/>
      <c r="G37" s="310"/>
      <c r="H37" s="310"/>
    </row>
    <row r="38" spans="1:8">
      <c r="A38" s="307"/>
      <c r="B38" s="313" t="s">
        <v>379</v>
      </c>
      <c r="C38" s="309">
        <f t="shared" si="2"/>
        <v>0</v>
      </c>
      <c r="D38" s="312"/>
      <c r="E38" s="310"/>
      <c r="F38" s="310"/>
      <c r="G38" s="310"/>
      <c r="H38" s="310"/>
    </row>
    <row r="39" spans="1:8">
      <c r="A39" s="307"/>
      <c r="B39" s="313" t="s">
        <v>380</v>
      </c>
      <c r="C39" s="309">
        <f t="shared" si="2"/>
        <v>0</v>
      </c>
      <c r="D39" s="312"/>
      <c r="E39" s="310"/>
      <c r="F39" s="310"/>
      <c r="G39" s="310"/>
      <c r="H39" s="310"/>
    </row>
    <row r="40" spans="1:8" ht="24">
      <c r="A40" s="307" t="s">
        <v>381</v>
      </c>
      <c r="B40" s="313" t="s">
        <v>63</v>
      </c>
      <c r="C40" s="309">
        <f t="shared" si="2"/>
        <v>0</v>
      </c>
      <c r="D40" s="314"/>
      <c r="E40" s="310"/>
      <c r="F40" s="310"/>
      <c r="G40" s="310"/>
      <c r="H40" s="310"/>
    </row>
    <row r="41" spans="1:8">
      <c r="A41" s="307" t="s">
        <v>382</v>
      </c>
      <c r="B41" s="313" t="s">
        <v>64</v>
      </c>
      <c r="C41" s="309">
        <f t="shared" si="2"/>
        <v>0</v>
      </c>
      <c r="D41" s="310"/>
      <c r="E41" s="310"/>
      <c r="F41" s="310"/>
      <c r="G41" s="310"/>
      <c r="H41" s="310"/>
    </row>
    <row r="42" spans="1:8">
      <c r="A42" s="307" t="s">
        <v>383</v>
      </c>
      <c r="B42" s="313" t="s">
        <v>65</v>
      </c>
      <c r="C42" s="309">
        <f t="shared" si="2"/>
        <v>0</v>
      </c>
      <c r="D42" s="312"/>
      <c r="E42" s="312"/>
      <c r="F42" s="312"/>
      <c r="G42" s="312"/>
      <c r="H42" s="312"/>
    </row>
    <row r="43" spans="1:8">
      <c r="A43" s="307" t="s">
        <v>384</v>
      </c>
      <c r="B43" s="308"/>
      <c r="C43" s="309">
        <f t="shared" si="2"/>
        <v>0</v>
      </c>
      <c r="D43" s="310"/>
      <c r="E43" s="310"/>
      <c r="F43" s="310"/>
      <c r="G43" s="310"/>
      <c r="H43" s="310"/>
    </row>
    <row r="44" spans="1:8">
      <c r="A44" s="307"/>
      <c r="B44" s="308"/>
      <c r="C44" s="309">
        <f t="shared" si="2"/>
        <v>0</v>
      </c>
      <c r="D44" s="310"/>
      <c r="E44" s="310"/>
      <c r="F44" s="310"/>
      <c r="G44" s="310"/>
      <c r="H44" s="310"/>
    </row>
    <row r="45" spans="1:8">
      <c r="A45" s="307"/>
      <c r="B45" s="308"/>
      <c r="C45" s="309">
        <f t="shared" si="2"/>
        <v>0</v>
      </c>
      <c r="D45" s="310"/>
      <c r="E45" s="310"/>
      <c r="F45" s="310"/>
      <c r="G45" s="310"/>
      <c r="H45" s="310"/>
    </row>
    <row r="46" spans="1:8">
      <c r="A46" s="316"/>
      <c r="B46" s="317" t="s">
        <v>385</v>
      </c>
      <c r="C46" s="318">
        <f t="shared" si="2"/>
        <v>469.35</v>
      </c>
      <c r="D46" s="318">
        <f>(D19+D22+D23+D43+D44+D45)</f>
        <v>469.35</v>
      </c>
      <c r="E46" s="309">
        <f t="shared" ref="E46:H46" si="3">(E19+E22+E23+E43+E44+E45)</f>
        <v>0</v>
      </c>
      <c r="F46" s="309">
        <f t="shared" si="3"/>
        <v>0</v>
      </c>
      <c r="G46" s="309">
        <f t="shared" si="3"/>
        <v>0</v>
      </c>
      <c r="H46" s="309">
        <f t="shared" si="3"/>
        <v>0</v>
      </c>
    </row>
    <row r="47" spans="1:8" ht="9" customHeight="1"/>
    <row r="48" spans="1:8">
      <c r="A48" s="303" t="s">
        <v>230</v>
      </c>
      <c r="B48" s="303"/>
      <c r="C48" s="498"/>
      <c r="D48" s="498"/>
      <c r="F48" s="498" t="s">
        <v>231</v>
      </c>
      <c r="G48" s="498"/>
      <c r="H48" s="498"/>
    </row>
    <row r="49" spans="1:8">
      <c r="C49" s="500" t="s">
        <v>386</v>
      </c>
      <c r="D49" s="500"/>
      <c r="E49" s="501" t="s">
        <v>387</v>
      </c>
      <c r="F49" s="501"/>
      <c r="G49" s="501"/>
      <c r="H49" s="501"/>
    </row>
    <row r="50" spans="1:8" ht="0.75" customHeight="1">
      <c r="C50" s="304"/>
      <c r="D50" s="304"/>
      <c r="E50" s="304"/>
      <c r="F50" s="304"/>
      <c r="G50" s="304"/>
      <c r="H50" s="304"/>
    </row>
    <row r="51" spans="1:8" ht="34.5" customHeight="1">
      <c r="A51" s="499" t="s">
        <v>495</v>
      </c>
      <c r="B51" s="499"/>
      <c r="C51" s="319"/>
      <c r="D51" s="319"/>
      <c r="F51" s="498" t="s">
        <v>236</v>
      </c>
      <c r="G51" s="498"/>
      <c r="H51" s="498"/>
    </row>
    <row r="52" spans="1:8" ht="13.5" customHeight="1">
      <c r="C52" s="500" t="s">
        <v>386</v>
      </c>
      <c r="D52" s="500"/>
      <c r="E52" s="501" t="s">
        <v>387</v>
      </c>
      <c r="F52" s="501"/>
      <c r="G52" s="501"/>
      <c r="H52" s="501"/>
    </row>
    <row r="53" spans="1:8">
      <c r="A53" s="496" t="s">
        <v>390</v>
      </c>
      <c r="B53" s="496"/>
      <c r="C53" s="304"/>
      <c r="D53" s="304"/>
      <c r="E53" s="304"/>
      <c r="F53" s="304"/>
      <c r="G53" s="497"/>
      <c r="H53" s="497"/>
    </row>
  </sheetData>
  <mergeCells count="29">
    <mergeCell ref="A8:D8"/>
    <mergeCell ref="E1:H1"/>
    <mergeCell ref="E2:H2"/>
    <mergeCell ref="E3:H3"/>
    <mergeCell ref="E4:H4"/>
    <mergeCell ref="E5:H5"/>
    <mergeCell ref="A10:H10"/>
    <mergeCell ref="F12:H12"/>
    <mergeCell ref="C13:E13"/>
    <mergeCell ref="G13:H13"/>
    <mergeCell ref="A14:A18"/>
    <mergeCell ref="B14:B18"/>
    <mergeCell ref="C14:C18"/>
    <mergeCell ref="D14:H14"/>
    <mergeCell ref="D15:D17"/>
    <mergeCell ref="E15:E17"/>
    <mergeCell ref="F15:F17"/>
    <mergeCell ref="G15:G17"/>
    <mergeCell ref="H15:H17"/>
    <mergeCell ref="A53:B53"/>
    <mergeCell ref="G53:H53"/>
    <mergeCell ref="F48:H48"/>
    <mergeCell ref="A51:B51"/>
    <mergeCell ref="F51:H51"/>
    <mergeCell ref="C52:D52"/>
    <mergeCell ref="E52:H52"/>
    <mergeCell ref="C49:D49"/>
    <mergeCell ref="E49:H49"/>
    <mergeCell ref="C48:D48"/>
  </mergeCells>
  <pageMargins left="0.31496062992125984" right="3.937007874015748E-2" top="3.937007874015748E-2" bottom="3.937007874015748E-2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67BDA-2886-4204-BBF1-D6C64F9F3E8A}">
  <sheetPr>
    <pageSetUpPr fitToPage="1"/>
  </sheetPr>
  <dimension ref="A1:N39"/>
  <sheetViews>
    <sheetView workbookViewId="0">
      <selection activeCell="A33" sqref="A33"/>
    </sheetView>
  </sheetViews>
  <sheetFormatPr defaultRowHeight="15"/>
  <cols>
    <col min="4" max="4" width="21.7109375" customWidth="1"/>
    <col min="6" max="6" width="7.5703125" customWidth="1"/>
    <col min="7" max="7" width="6.85546875" customWidth="1"/>
    <col min="9" max="9" width="6.85546875" customWidth="1"/>
    <col min="11" max="11" width="7.140625" customWidth="1"/>
    <col min="13" max="13" width="3.5703125" customWidth="1"/>
    <col min="14" max="14" width="15.85546875" customWidth="1"/>
  </cols>
  <sheetData>
    <row r="1" spans="1:14">
      <c r="M1" t="s">
        <v>391</v>
      </c>
    </row>
    <row r="2" spans="1:14">
      <c r="M2" t="s">
        <v>338</v>
      </c>
    </row>
    <row r="3" spans="1:14">
      <c r="M3" t="s">
        <v>339</v>
      </c>
    </row>
    <row r="4" spans="1:14" ht="15" customHeight="1">
      <c r="B4" s="576" t="s">
        <v>7</v>
      </c>
      <c r="C4" s="576"/>
      <c r="D4" s="576"/>
      <c r="E4" s="576"/>
      <c r="F4" s="320"/>
      <c r="G4" s="320"/>
      <c r="H4" s="320"/>
      <c r="I4" s="320"/>
      <c r="J4" s="320"/>
      <c r="K4" s="320"/>
      <c r="L4" s="320"/>
      <c r="M4" s="320"/>
    </row>
    <row r="5" spans="1:14">
      <c r="B5" s="501" t="s">
        <v>343</v>
      </c>
      <c r="C5" s="501"/>
      <c r="D5" s="501"/>
      <c r="E5" s="501"/>
      <c r="M5" t="s">
        <v>392</v>
      </c>
    </row>
    <row r="6" spans="1:14">
      <c r="B6" s="577" t="s">
        <v>393</v>
      </c>
      <c r="C6" s="577"/>
      <c r="D6" s="577"/>
      <c r="E6" s="577"/>
    </row>
    <row r="7" spans="1:14">
      <c r="B7" s="501" t="s">
        <v>394</v>
      </c>
      <c r="C7" s="501"/>
      <c r="D7" s="501"/>
      <c r="E7" s="501"/>
    </row>
    <row r="8" spans="1:14">
      <c r="A8" s="301"/>
      <c r="B8" s="502"/>
      <c r="C8" s="502"/>
      <c r="D8" s="502"/>
      <c r="E8" s="502"/>
      <c r="F8" s="301"/>
      <c r="G8" s="301"/>
      <c r="H8" s="301"/>
      <c r="I8" s="301"/>
      <c r="J8" s="301"/>
      <c r="K8" s="301"/>
      <c r="L8" s="301"/>
      <c r="M8" s="342" t="s">
        <v>422</v>
      </c>
      <c r="N8" s="321"/>
    </row>
    <row r="9" spans="1:14">
      <c r="A9" s="301"/>
      <c r="B9" s="322"/>
      <c r="C9" s="322"/>
      <c r="D9" s="322"/>
      <c r="E9" s="322"/>
      <c r="F9" s="301"/>
      <c r="G9" s="301"/>
      <c r="H9" s="301"/>
      <c r="I9" s="301"/>
      <c r="J9" s="301"/>
      <c r="K9" s="301"/>
      <c r="L9" s="301"/>
      <c r="M9" s="323"/>
      <c r="N9" s="323"/>
    </row>
    <row r="10" spans="1:14">
      <c r="A10" s="324"/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</row>
    <row r="11" spans="1:14">
      <c r="A11" s="502" t="s">
        <v>423</v>
      </c>
      <c r="B11" s="502"/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301"/>
      <c r="N11" s="301"/>
    </row>
    <row r="12" spans="1:14">
      <c r="D12" s="568"/>
      <c r="E12" s="569"/>
    </row>
    <row r="13" spans="1:14">
      <c r="J13" s="325"/>
      <c r="N13" s="326" t="s">
        <v>395</v>
      </c>
    </row>
    <row r="14" spans="1:14">
      <c r="A14" s="327"/>
      <c r="B14" s="328"/>
      <c r="C14" s="328"/>
      <c r="D14" s="329"/>
      <c r="E14" s="558" t="s">
        <v>396</v>
      </c>
      <c r="F14" s="570"/>
      <c r="G14" s="559"/>
      <c r="H14" s="330" t="s">
        <v>397</v>
      </c>
      <c r="I14" s="329"/>
      <c r="J14" s="571" t="s">
        <v>398</v>
      </c>
      <c r="K14" s="572"/>
      <c r="L14" s="534"/>
      <c r="M14" s="549"/>
      <c r="N14" s="331" t="s">
        <v>399</v>
      </c>
    </row>
    <row r="15" spans="1:14">
      <c r="A15" s="332"/>
      <c r="B15" s="502" t="s">
        <v>400</v>
      </c>
      <c r="C15" s="502"/>
      <c r="D15" s="333"/>
      <c r="E15" s="563" t="s">
        <v>401</v>
      </c>
      <c r="F15" s="573"/>
      <c r="G15" s="564"/>
      <c r="H15" s="560" t="s">
        <v>402</v>
      </c>
      <c r="I15" s="561"/>
      <c r="J15" s="574" t="s">
        <v>403</v>
      </c>
      <c r="K15" s="575"/>
      <c r="L15" s="560" t="s">
        <v>404</v>
      </c>
      <c r="M15" s="562"/>
      <c r="N15" s="334" t="s">
        <v>405</v>
      </c>
    </row>
    <row r="16" spans="1:14">
      <c r="A16" s="332"/>
      <c r="D16" s="333"/>
      <c r="E16" s="556" t="s">
        <v>406</v>
      </c>
      <c r="F16" s="558" t="s">
        <v>407</v>
      </c>
      <c r="G16" s="559"/>
      <c r="H16" s="560" t="s">
        <v>408</v>
      </c>
      <c r="I16" s="561"/>
      <c r="J16" s="335" t="s">
        <v>409</v>
      </c>
      <c r="K16" s="333"/>
      <c r="L16" s="560" t="s">
        <v>403</v>
      </c>
      <c r="M16" s="562"/>
      <c r="N16" s="334" t="s">
        <v>408</v>
      </c>
    </row>
    <row r="17" spans="1:14">
      <c r="A17" s="336"/>
      <c r="B17" s="303"/>
      <c r="C17" s="303"/>
      <c r="D17" s="337"/>
      <c r="E17" s="557"/>
      <c r="F17" s="563" t="s">
        <v>410</v>
      </c>
      <c r="G17" s="564"/>
      <c r="H17" s="563" t="s">
        <v>411</v>
      </c>
      <c r="I17" s="564"/>
      <c r="J17" s="565" t="s">
        <v>411</v>
      </c>
      <c r="K17" s="566"/>
      <c r="L17" s="536"/>
      <c r="M17" s="567"/>
      <c r="N17" s="334" t="s">
        <v>411</v>
      </c>
    </row>
    <row r="18" spans="1:14">
      <c r="A18" s="550" t="s">
        <v>412</v>
      </c>
      <c r="B18" s="551"/>
      <c r="C18" s="551"/>
      <c r="D18" s="552"/>
      <c r="E18" s="521" t="s">
        <v>413</v>
      </c>
      <c r="F18" s="534" t="s">
        <v>413</v>
      </c>
      <c r="G18" s="535"/>
      <c r="H18" s="534" t="s">
        <v>413</v>
      </c>
      <c r="I18" s="535"/>
      <c r="J18" s="534" t="s">
        <v>413</v>
      </c>
      <c r="K18" s="535"/>
      <c r="L18" s="534" t="s">
        <v>413</v>
      </c>
      <c r="M18" s="535"/>
      <c r="N18" s="521"/>
    </row>
    <row r="19" spans="1:14">
      <c r="A19" s="553"/>
      <c r="B19" s="554"/>
      <c r="C19" s="554"/>
      <c r="D19" s="555"/>
      <c r="E19" s="529"/>
      <c r="F19" s="536"/>
      <c r="G19" s="537"/>
      <c r="H19" s="536"/>
      <c r="I19" s="537"/>
      <c r="J19" s="536"/>
      <c r="K19" s="537"/>
      <c r="L19" s="536"/>
      <c r="M19" s="537"/>
      <c r="N19" s="529"/>
    </row>
    <row r="20" spans="1:14" ht="15" customHeight="1">
      <c r="A20" s="540" t="s">
        <v>414</v>
      </c>
      <c r="B20" s="541"/>
      <c r="C20" s="541"/>
      <c r="D20" s="542"/>
      <c r="E20" s="338">
        <v>75300</v>
      </c>
      <c r="F20" s="534">
        <v>75300</v>
      </c>
      <c r="G20" s="535"/>
      <c r="H20" s="534">
        <v>71981.600000000006</v>
      </c>
      <c r="I20" s="535"/>
      <c r="J20" s="534">
        <v>71981.600000000006</v>
      </c>
      <c r="K20" s="535"/>
      <c r="L20" s="534">
        <v>71981.600000000006</v>
      </c>
      <c r="M20" s="535"/>
      <c r="N20" s="338">
        <f>(H20-J20)</f>
        <v>0</v>
      </c>
    </row>
    <row r="21" spans="1:14" ht="15" customHeight="1">
      <c r="A21" s="540" t="s">
        <v>415</v>
      </c>
      <c r="B21" s="541"/>
      <c r="C21" s="541"/>
      <c r="D21" s="542"/>
      <c r="E21" s="338">
        <v>0</v>
      </c>
      <c r="F21" s="534">
        <v>0</v>
      </c>
      <c r="G21" s="535"/>
      <c r="H21" s="545">
        <v>0</v>
      </c>
      <c r="I21" s="546"/>
      <c r="J21" s="534">
        <v>0</v>
      </c>
      <c r="K21" s="535"/>
      <c r="L21" s="534">
        <v>0</v>
      </c>
      <c r="M21" s="535"/>
      <c r="N21" s="339">
        <f>(H21-J21)</f>
        <v>0</v>
      </c>
    </row>
    <row r="22" spans="1:14" ht="15" customHeight="1">
      <c r="A22" s="547" t="s">
        <v>416</v>
      </c>
      <c r="B22" s="548"/>
      <c r="C22" s="548"/>
      <c r="D22" s="549"/>
      <c r="E22" s="338"/>
      <c r="F22" s="534"/>
      <c r="G22" s="535"/>
      <c r="H22" s="534"/>
      <c r="I22" s="535"/>
      <c r="J22" s="534"/>
      <c r="K22" s="535"/>
      <c r="L22" s="534"/>
      <c r="M22" s="535"/>
      <c r="N22" s="338">
        <f>(H22-J22)</f>
        <v>0</v>
      </c>
    </row>
    <row r="23" spans="1:14" ht="15" customHeight="1">
      <c r="A23" s="540" t="s">
        <v>417</v>
      </c>
      <c r="B23" s="541"/>
      <c r="C23" s="541"/>
      <c r="D23" s="542"/>
      <c r="E23" s="338"/>
      <c r="F23" s="543"/>
      <c r="G23" s="544"/>
      <c r="H23" s="543"/>
      <c r="I23" s="544"/>
      <c r="J23" s="543"/>
      <c r="K23" s="544"/>
      <c r="L23" s="543"/>
      <c r="M23" s="544"/>
      <c r="N23" s="338">
        <f>(H23-J23)</f>
        <v>0</v>
      </c>
    </row>
    <row r="24" spans="1:14" ht="15" customHeight="1">
      <c r="A24" s="540" t="s">
        <v>418</v>
      </c>
      <c r="B24" s="541"/>
      <c r="C24" s="541"/>
      <c r="D24" s="542"/>
      <c r="E24" s="338"/>
      <c r="F24" s="543"/>
      <c r="G24" s="544"/>
      <c r="H24" s="543"/>
      <c r="I24" s="544"/>
      <c r="J24" s="543"/>
      <c r="K24" s="544"/>
      <c r="L24" s="543"/>
      <c r="M24" s="544"/>
      <c r="N24" s="338">
        <f>(H24-J24)</f>
        <v>0</v>
      </c>
    </row>
    <row r="25" spans="1:14">
      <c r="A25" s="523" t="s">
        <v>419</v>
      </c>
      <c r="B25" s="524"/>
      <c r="C25" s="524"/>
      <c r="D25" s="525"/>
      <c r="E25" s="521">
        <f>(E20+E21+E22+E24)</f>
        <v>75300</v>
      </c>
      <c r="F25" s="534">
        <f>(F20+F21+F22+F24)</f>
        <v>75300</v>
      </c>
      <c r="G25" s="535"/>
      <c r="H25" s="534">
        <f>(H20+H21+H22+H24)</f>
        <v>71981.600000000006</v>
      </c>
      <c r="I25" s="535"/>
      <c r="J25" s="534">
        <f>(J20+J21+J22+J24)</f>
        <v>71981.600000000006</v>
      </c>
      <c r="K25" s="535"/>
      <c r="L25" s="534">
        <f>(L20+L21+L22+L24)</f>
        <v>71981.600000000006</v>
      </c>
      <c r="M25" s="535"/>
      <c r="N25" s="521" t="s">
        <v>413</v>
      </c>
    </row>
    <row r="26" spans="1:14">
      <c r="A26" s="526"/>
      <c r="B26" s="527"/>
      <c r="C26" s="527"/>
      <c r="D26" s="528"/>
      <c r="E26" s="522"/>
      <c r="F26" s="536"/>
      <c r="G26" s="537"/>
      <c r="H26" s="536"/>
      <c r="I26" s="537"/>
      <c r="J26" s="536"/>
      <c r="K26" s="537"/>
      <c r="L26" s="536"/>
      <c r="M26" s="537"/>
      <c r="N26" s="522"/>
    </row>
    <row r="27" spans="1:14">
      <c r="A27" s="523" t="s">
        <v>420</v>
      </c>
      <c r="B27" s="524"/>
      <c r="C27" s="524"/>
      <c r="D27" s="525"/>
      <c r="E27" s="521" t="s">
        <v>413</v>
      </c>
      <c r="F27" s="530" t="s">
        <v>413</v>
      </c>
      <c r="G27" s="531"/>
      <c r="H27" s="534" t="s">
        <v>413</v>
      </c>
      <c r="I27" s="535"/>
      <c r="J27" s="534" t="s">
        <v>413</v>
      </c>
      <c r="K27" s="535"/>
      <c r="L27" s="534" t="s">
        <v>413</v>
      </c>
      <c r="M27" s="535"/>
      <c r="N27" s="538">
        <f>(N20+N21+N22+N24)</f>
        <v>0</v>
      </c>
    </row>
    <row r="28" spans="1:14">
      <c r="A28" s="526"/>
      <c r="B28" s="527"/>
      <c r="C28" s="527"/>
      <c r="D28" s="528"/>
      <c r="E28" s="529"/>
      <c r="F28" s="532"/>
      <c r="G28" s="533"/>
      <c r="H28" s="536"/>
      <c r="I28" s="537"/>
      <c r="J28" s="536"/>
      <c r="K28" s="537"/>
      <c r="L28" s="536"/>
      <c r="M28" s="537"/>
      <c r="N28" s="539"/>
    </row>
    <row r="29" spans="1:14">
      <c r="A29" s="516" t="s">
        <v>230</v>
      </c>
      <c r="B29" s="517"/>
      <c r="C29" s="517"/>
      <c r="D29" s="340"/>
      <c r="E29" s="340"/>
      <c r="F29" s="340"/>
      <c r="H29" s="498"/>
      <c r="I29" s="498"/>
      <c r="K29" s="518" t="s">
        <v>231</v>
      </c>
      <c r="L29" s="498"/>
      <c r="M29" s="498"/>
      <c r="N29" s="498"/>
    </row>
    <row r="30" spans="1:14">
      <c r="H30" s="500" t="s">
        <v>233</v>
      </c>
      <c r="I30" s="500"/>
      <c r="K30" s="500" t="s">
        <v>234</v>
      </c>
      <c r="L30" s="500"/>
      <c r="M30" s="500"/>
      <c r="N30" s="500"/>
    </row>
    <row r="31" spans="1:14" ht="15" customHeight="1">
      <c r="A31" s="519" t="s">
        <v>495</v>
      </c>
      <c r="B31" s="519"/>
      <c r="C31" s="519"/>
      <c r="D31" s="519"/>
      <c r="E31" s="519"/>
      <c r="F31" s="519"/>
      <c r="G31" s="325"/>
      <c r="H31" s="325"/>
      <c r="I31" s="325"/>
      <c r="J31" s="325"/>
      <c r="K31" s="325"/>
      <c r="L31" s="325"/>
      <c r="M31" s="325"/>
      <c r="N31" s="325"/>
    </row>
    <row r="32" spans="1:14">
      <c r="A32" s="520"/>
      <c r="B32" s="520"/>
      <c r="C32" s="520"/>
      <c r="D32" s="520"/>
      <c r="E32" s="520"/>
      <c r="F32" s="520"/>
      <c r="H32" s="498"/>
      <c r="I32" s="498"/>
      <c r="K32" s="518" t="s">
        <v>236</v>
      </c>
      <c r="L32" s="498"/>
      <c r="M32" s="498"/>
      <c r="N32" s="498"/>
    </row>
    <row r="33" spans="1:14">
      <c r="G33" t="s">
        <v>421</v>
      </c>
      <c r="H33" s="500" t="s">
        <v>233</v>
      </c>
      <c r="I33" s="500"/>
      <c r="K33" s="500" t="s">
        <v>234</v>
      </c>
      <c r="L33" s="500"/>
      <c r="M33" s="500"/>
      <c r="N33" s="500"/>
    </row>
    <row r="34" spans="1:14">
      <c r="A34" s="382" t="s">
        <v>450</v>
      </c>
    </row>
    <row r="39" spans="1:14">
      <c r="D39" s="341"/>
      <c r="E39" s="341"/>
      <c r="F39" s="341"/>
      <c r="G39" s="341"/>
    </row>
  </sheetData>
  <mergeCells count="79">
    <mergeCell ref="A11:L11"/>
    <mergeCell ref="B4:E4"/>
    <mergeCell ref="B5:E5"/>
    <mergeCell ref="B6:E6"/>
    <mergeCell ref="B7:E7"/>
    <mergeCell ref="B8:E8"/>
    <mergeCell ref="D12:E12"/>
    <mergeCell ref="E14:G14"/>
    <mergeCell ref="J14:K14"/>
    <mergeCell ref="L14:M14"/>
    <mergeCell ref="B15:C15"/>
    <mergeCell ref="E15:G15"/>
    <mergeCell ref="H15:I15"/>
    <mergeCell ref="J15:K15"/>
    <mergeCell ref="L15:M15"/>
    <mergeCell ref="E16:E17"/>
    <mergeCell ref="F16:G16"/>
    <mergeCell ref="H16:I16"/>
    <mergeCell ref="L16:M16"/>
    <mergeCell ref="F17:G17"/>
    <mergeCell ref="H17:I17"/>
    <mergeCell ref="J17:K17"/>
    <mergeCell ref="L17:M17"/>
    <mergeCell ref="N18:N19"/>
    <mergeCell ref="A20:D20"/>
    <mergeCell ref="F20:G20"/>
    <mergeCell ref="H20:I20"/>
    <mergeCell ref="J20:K20"/>
    <mergeCell ref="L20:M20"/>
    <mergeCell ref="A18:D19"/>
    <mergeCell ref="E18:E19"/>
    <mergeCell ref="F18:G19"/>
    <mergeCell ref="H18:I19"/>
    <mergeCell ref="J18:K19"/>
    <mergeCell ref="L18:M19"/>
    <mergeCell ref="A22:D22"/>
    <mergeCell ref="F22:G22"/>
    <mergeCell ref="H22:I22"/>
    <mergeCell ref="J22:K22"/>
    <mergeCell ref="L22:M22"/>
    <mergeCell ref="A21:D21"/>
    <mergeCell ref="F21:G21"/>
    <mergeCell ref="H21:I21"/>
    <mergeCell ref="J21:K21"/>
    <mergeCell ref="L21:M21"/>
    <mergeCell ref="A24:D24"/>
    <mergeCell ref="F24:G24"/>
    <mergeCell ref="H24:I24"/>
    <mergeCell ref="J24:K24"/>
    <mergeCell ref="L24:M24"/>
    <mergeCell ref="A23:D23"/>
    <mergeCell ref="F23:G23"/>
    <mergeCell ref="H23:I23"/>
    <mergeCell ref="J23:K23"/>
    <mergeCell ref="L23:M23"/>
    <mergeCell ref="N25:N26"/>
    <mergeCell ref="A27:D28"/>
    <mergeCell ref="E27:E28"/>
    <mergeCell ref="F27:G28"/>
    <mergeCell ref="H27:I28"/>
    <mergeCell ref="J27:K28"/>
    <mergeCell ref="L27:M28"/>
    <mergeCell ref="N27:N28"/>
    <mergeCell ref="A25:D26"/>
    <mergeCell ref="E25:E26"/>
    <mergeCell ref="F25:G26"/>
    <mergeCell ref="H25:I26"/>
    <mergeCell ref="J25:K26"/>
    <mergeCell ref="L25:M26"/>
    <mergeCell ref="H33:I33"/>
    <mergeCell ref="K33:N33"/>
    <mergeCell ref="A29:C29"/>
    <mergeCell ref="H29:I29"/>
    <mergeCell ref="K29:N29"/>
    <mergeCell ref="H30:I30"/>
    <mergeCell ref="K30:N30"/>
    <mergeCell ref="A31:F32"/>
    <mergeCell ref="H32:I32"/>
    <mergeCell ref="K32:N32"/>
  </mergeCells>
  <pageMargins left="0.70866141732283472" right="3.937007874015748E-2" top="3.937007874015748E-2" bottom="3.937007874015748E-2" header="0" footer="0"/>
  <pageSetup paperSize="9" scale="9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56160-C5FB-432F-8C3C-D127E87B89B8}">
  <sheetPr>
    <pageSetUpPr fitToPage="1"/>
  </sheetPr>
  <dimension ref="B1:O52"/>
  <sheetViews>
    <sheetView workbookViewId="0">
      <selection activeCell="E29" sqref="E29"/>
    </sheetView>
  </sheetViews>
  <sheetFormatPr defaultColWidth="9.140625" defaultRowHeight="15"/>
  <cols>
    <col min="1" max="1" width="5.7109375" style="343" customWidth="1"/>
    <col min="2" max="2" width="13.7109375" style="343" customWidth="1"/>
    <col min="3" max="3" width="34.28515625" style="344" customWidth="1"/>
    <col min="4" max="4" width="14.5703125" style="344" customWidth="1"/>
    <col min="5" max="5" width="17" style="344" customWidth="1"/>
    <col min="6" max="6" width="14.140625" style="344" customWidth="1"/>
    <col min="7" max="7" width="15.140625" style="343" customWidth="1"/>
    <col min="8" max="8" width="19.42578125" style="343" customWidth="1"/>
    <col min="9" max="9" width="9.28515625" style="343" customWidth="1"/>
    <col min="10" max="16384" width="9.140625" style="343"/>
  </cols>
  <sheetData>
    <row r="1" spans="2:15" ht="12" customHeight="1">
      <c r="H1" s="595" t="s">
        <v>424</v>
      </c>
      <c r="I1" s="515"/>
    </row>
    <row r="2" spans="2:15" ht="12" customHeight="1">
      <c r="D2" s="345"/>
      <c r="E2" s="345"/>
      <c r="F2" s="596" t="s">
        <v>425</v>
      </c>
      <c r="G2" s="597"/>
      <c r="H2" s="597"/>
      <c r="I2" s="598"/>
    </row>
    <row r="3" spans="2:15" ht="12" customHeight="1">
      <c r="D3" s="345"/>
      <c r="E3" s="345"/>
      <c r="F3" s="596" t="s">
        <v>426</v>
      </c>
      <c r="G3" s="597"/>
      <c r="H3" s="597"/>
      <c r="I3" s="346"/>
    </row>
    <row r="4" spans="2:15" ht="12" customHeight="1">
      <c r="D4" s="345"/>
      <c r="E4" s="345"/>
      <c r="F4" s="596" t="s">
        <v>427</v>
      </c>
      <c r="G4" s="597"/>
      <c r="H4" s="597"/>
      <c r="I4" s="346"/>
    </row>
    <row r="5" spans="2:15" ht="12" customHeight="1">
      <c r="D5" s="345"/>
      <c r="E5" s="345"/>
      <c r="F5" s="345" t="s">
        <v>428</v>
      </c>
      <c r="G5" s="345"/>
      <c r="H5" s="345"/>
      <c r="I5" s="345"/>
    </row>
    <row r="6" spans="2:15" ht="21.75" customHeight="1">
      <c r="C6" s="599" t="s">
        <v>429</v>
      </c>
      <c r="D6" s="599"/>
      <c r="E6" s="599"/>
      <c r="F6" s="599"/>
      <c r="G6" s="599"/>
      <c r="H6" s="599"/>
      <c r="I6" s="347"/>
    </row>
    <row r="7" spans="2:15" ht="9" customHeight="1">
      <c r="B7" s="348"/>
      <c r="C7" s="347"/>
      <c r="D7" s="347"/>
      <c r="E7" s="347"/>
      <c r="F7" s="347"/>
      <c r="G7" s="347"/>
      <c r="H7" s="347"/>
      <c r="I7" s="348"/>
    </row>
    <row r="8" spans="2:15" ht="15.75" customHeight="1">
      <c r="B8" s="348"/>
      <c r="C8" s="576" t="s">
        <v>7</v>
      </c>
      <c r="D8" s="576"/>
      <c r="E8" s="576"/>
      <c r="F8" s="576"/>
      <c r="G8" s="576"/>
      <c r="H8" s="576"/>
      <c r="I8" s="320"/>
      <c r="J8" s="320"/>
      <c r="K8" s="320"/>
      <c r="L8" s="320"/>
      <c r="M8" s="320"/>
      <c r="N8" s="320"/>
      <c r="O8" s="320"/>
    </row>
    <row r="9" spans="2:15" ht="19.5" customHeight="1">
      <c r="C9" s="584" t="s">
        <v>430</v>
      </c>
      <c r="D9" s="584"/>
      <c r="E9" s="584"/>
      <c r="F9" s="584"/>
      <c r="G9" s="584"/>
      <c r="H9" s="584"/>
      <c r="I9" s="349"/>
    </row>
    <row r="10" spans="2:15" ht="26.25" customHeight="1">
      <c r="B10" s="585" t="s">
        <v>448</v>
      </c>
      <c r="C10" s="585"/>
      <c r="D10" s="585"/>
      <c r="E10" s="585"/>
      <c r="F10" s="585"/>
      <c r="G10" s="585"/>
      <c r="H10" s="585"/>
      <c r="I10" s="350"/>
    </row>
    <row r="11" spans="2:15" ht="28.5" customHeight="1">
      <c r="C11" s="347"/>
      <c r="D11" s="586">
        <v>44939</v>
      </c>
      <c r="E11" s="587"/>
      <c r="F11" s="587"/>
    </row>
    <row r="12" spans="2:15" ht="12.75">
      <c r="C12" s="347"/>
      <c r="D12" s="588" t="s">
        <v>431</v>
      </c>
      <c r="E12" s="588"/>
      <c r="F12" s="343"/>
    </row>
    <row r="13" spans="2:15" ht="15.75">
      <c r="C13" s="347"/>
      <c r="D13" s="351"/>
      <c r="E13" s="352" t="s">
        <v>432</v>
      </c>
      <c r="F13" s="353"/>
    </row>
    <row r="14" spans="2:15" ht="12.75">
      <c r="C14" s="343"/>
      <c r="D14" s="343"/>
      <c r="E14" s="354" t="s">
        <v>433</v>
      </c>
      <c r="F14" s="354"/>
    </row>
    <row r="15" spans="2:15" ht="17.25" customHeight="1">
      <c r="B15" s="355"/>
      <c r="H15" s="354" t="s">
        <v>434</v>
      </c>
    </row>
    <row r="16" spans="2:15" ht="22.5" customHeight="1">
      <c r="B16" s="580" t="s">
        <v>435</v>
      </c>
      <c r="C16" s="580" t="s">
        <v>436</v>
      </c>
      <c r="D16" s="590" t="s">
        <v>437</v>
      </c>
      <c r="E16" s="591"/>
      <c r="F16" s="591"/>
      <c r="G16" s="591"/>
      <c r="H16" s="592"/>
    </row>
    <row r="17" spans="2:9" ht="21" hidden="1" customHeight="1">
      <c r="B17" s="589"/>
      <c r="C17" s="589"/>
      <c r="D17" s="356"/>
      <c r="E17" s="357"/>
      <c r="F17" s="357"/>
      <c r="G17" s="357"/>
      <c r="H17" s="358"/>
    </row>
    <row r="18" spans="2:9" ht="12.75" hidden="1" customHeight="1">
      <c r="B18" s="589"/>
      <c r="C18" s="589"/>
      <c r="D18" s="580" t="s">
        <v>438</v>
      </c>
      <c r="E18" s="580" t="s">
        <v>439</v>
      </c>
      <c r="F18" s="593" t="s">
        <v>440</v>
      </c>
      <c r="G18" s="580" t="s">
        <v>441</v>
      </c>
      <c r="H18" s="580" t="s">
        <v>442</v>
      </c>
    </row>
    <row r="19" spans="2:9" ht="47.25" customHeight="1">
      <c r="B19" s="589"/>
      <c r="C19" s="589"/>
      <c r="D19" s="581"/>
      <c r="E19" s="581"/>
      <c r="F19" s="594"/>
      <c r="G19" s="581"/>
      <c r="H19" s="581"/>
    </row>
    <row r="20" spans="2:9" ht="11.25" customHeight="1">
      <c r="B20" s="359">
        <v>1</v>
      </c>
      <c r="C20" s="360">
        <v>2</v>
      </c>
      <c r="D20" s="359">
        <v>3</v>
      </c>
      <c r="E20" s="359">
        <v>4</v>
      </c>
      <c r="F20" s="359">
        <v>5</v>
      </c>
      <c r="G20" s="359">
        <v>6</v>
      </c>
      <c r="H20" s="359">
        <v>7</v>
      </c>
    </row>
    <row r="21" spans="2:9" ht="22.5" customHeight="1">
      <c r="B21" s="361">
        <v>731</v>
      </c>
      <c r="C21" s="362" t="s">
        <v>443</v>
      </c>
      <c r="D21" s="363">
        <v>0</v>
      </c>
      <c r="E21" s="364"/>
      <c r="F21" s="364"/>
      <c r="G21" s="365"/>
      <c r="H21" s="364">
        <f>D21+E21-F21-G21</f>
        <v>0</v>
      </c>
    </row>
    <row r="22" spans="2:9" ht="38.25" customHeight="1">
      <c r="B22" s="361">
        <v>741</v>
      </c>
      <c r="C22" s="366" t="s">
        <v>444</v>
      </c>
      <c r="D22" s="363">
        <v>4165.8100000000004</v>
      </c>
      <c r="E22" s="364">
        <v>20687.599999999999</v>
      </c>
      <c r="F22" s="364">
        <v>24853.41</v>
      </c>
      <c r="G22" s="365"/>
      <c r="H22" s="364">
        <f>D22+E22-F22-G22</f>
        <v>0</v>
      </c>
    </row>
    <row r="23" spans="2:9" ht="14.45" customHeight="1">
      <c r="B23" s="361"/>
      <c r="C23" s="361"/>
      <c r="D23" s="367"/>
      <c r="E23" s="368"/>
      <c r="F23" s="368"/>
      <c r="G23" s="365"/>
      <c r="H23" s="365"/>
    </row>
    <row r="24" spans="2:9" ht="14.45" customHeight="1">
      <c r="B24" s="365"/>
      <c r="C24" s="369" t="s">
        <v>445</v>
      </c>
      <c r="D24" s="370">
        <f>D21+D22</f>
        <v>4165.8100000000004</v>
      </c>
      <c r="E24" s="370">
        <f>E21+E22</f>
        <v>20687.599999999999</v>
      </c>
      <c r="F24" s="370">
        <f>F21+F22</f>
        <v>24853.41</v>
      </c>
      <c r="G24" s="370">
        <f>G21+G22</f>
        <v>0</v>
      </c>
      <c r="H24" s="370">
        <f>SUM(H21:H23)</f>
        <v>0</v>
      </c>
    </row>
    <row r="25" spans="2:9" ht="12.75">
      <c r="C25" s="343"/>
      <c r="D25" s="343"/>
      <c r="E25" s="343"/>
      <c r="F25" s="343"/>
    </row>
    <row r="26" spans="2:9" ht="15.75">
      <c r="B26" s="578" t="s">
        <v>230</v>
      </c>
      <c r="C26" s="578"/>
      <c r="D26" s="371"/>
      <c r="E26" s="351"/>
      <c r="F26" s="343"/>
      <c r="G26" s="578" t="s">
        <v>231</v>
      </c>
      <c r="H26" s="578"/>
    </row>
    <row r="27" spans="2:9" ht="30.75" customHeight="1">
      <c r="B27" s="582" t="s">
        <v>446</v>
      </c>
      <c r="C27" s="582"/>
      <c r="D27" s="372"/>
      <c r="E27" s="373" t="s">
        <v>233</v>
      </c>
      <c r="F27" s="373"/>
      <c r="G27" s="583" t="s">
        <v>234</v>
      </c>
      <c r="H27" s="583"/>
      <c r="I27" s="374"/>
    </row>
    <row r="28" spans="2:9" ht="34.5" customHeight="1">
      <c r="B28" s="499" t="s">
        <v>489</v>
      </c>
      <c r="C28" s="499"/>
      <c r="D28" s="428"/>
      <c r="E28" s="319"/>
      <c r="F28" s="429"/>
      <c r="G28" s="578" t="s">
        <v>236</v>
      </c>
      <c r="H28" s="578"/>
      <c r="I28" s="375"/>
    </row>
    <row r="29" spans="2:9" ht="31.5" customHeight="1">
      <c r="B29" s="579" t="s">
        <v>447</v>
      </c>
      <c r="C29" s="579"/>
      <c r="D29" s="427"/>
      <c r="E29" s="376" t="s">
        <v>233</v>
      </c>
      <c r="F29" s="427"/>
      <c r="G29" s="377"/>
      <c r="H29" s="377"/>
      <c r="I29" s="378"/>
    </row>
    <row r="30" spans="2:9">
      <c r="B30" s="379" t="s">
        <v>449</v>
      </c>
      <c r="C30" s="380"/>
      <c r="D30" s="379"/>
      <c r="E30" s="381"/>
      <c r="F30" s="381"/>
      <c r="G30" s="348"/>
      <c r="H30" s="348"/>
      <c r="I30" s="348"/>
    </row>
    <row r="31" spans="2:9">
      <c r="B31" s="348"/>
      <c r="C31" s="381"/>
      <c r="D31" s="381"/>
      <c r="E31" s="381"/>
      <c r="F31" s="381"/>
      <c r="G31" s="348"/>
      <c r="H31" s="348"/>
      <c r="I31" s="348"/>
    </row>
    <row r="32" spans="2:9">
      <c r="B32" s="348"/>
      <c r="C32" s="381"/>
      <c r="D32" s="381"/>
      <c r="E32" s="381"/>
      <c r="F32" s="381"/>
      <c r="G32" s="348"/>
      <c r="H32" s="348"/>
      <c r="I32" s="348"/>
    </row>
    <row r="33" spans="2:9">
      <c r="B33" s="348"/>
      <c r="C33" s="381"/>
      <c r="D33" s="381"/>
      <c r="E33" s="381"/>
      <c r="F33" s="381"/>
      <c r="G33" s="348"/>
      <c r="H33" s="348"/>
      <c r="I33" s="348"/>
    </row>
    <row r="34" spans="2:9">
      <c r="B34" s="348"/>
      <c r="C34" s="381"/>
      <c r="D34" s="381"/>
      <c r="E34" s="381"/>
      <c r="F34" s="381"/>
      <c r="G34" s="348"/>
      <c r="H34" s="348"/>
      <c r="I34" s="348"/>
    </row>
    <row r="35" spans="2:9">
      <c r="B35" s="348"/>
      <c r="C35" s="381"/>
      <c r="D35" s="381"/>
      <c r="E35" s="381"/>
      <c r="F35" s="381"/>
      <c r="G35" s="348"/>
      <c r="H35" s="348"/>
      <c r="I35" s="348"/>
    </row>
    <row r="36" spans="2:9">
      <c r="B36" s="348"/>
      <c r="C36" s="381"/>
      <c r="D36" s="381"/>
      <c r="E36" s="381"/>
      <c r="F36" s="381"/>
      <c r="G36" s="348"/>
      <c r="H36" s="348"/>
      <c r="I36" s="348"/>
    </row>
    <row r="37" spans="2:9">
      <c r="B37" s="348"/>
      <c r="C37" s="381"/>
      <c r="D37" s="381"/>
      <c r="E37" s="381"/>
      <c r="F37" s="381"/>
      <c r="G37" s="348"/>
      <c r="H37" s="348"/>
      <c r="I37" s="348"/>
    </row>
    <row r="38" spans="2:9">
      <c r="B38" s="348"/>
      <c r="C38" s="381"/>
      <c r="D38" s="381"/>
      <c r="E38" s="381"/>
      <c r="F38" s="381"/>
      <c r="G38" s="348"/>
      <c r="H38" s="348"/>
      <c r="I38" s="348"/>
    </row>
    <row r="39" spans="2:9">
      <c r="B39" s="348"/>
      <c r="C39" s="381"/>
      <c r="D39" s="381"/>
      <c r="E39" s="381"/>
      <c r="F39" s="381"/>
      <c r="G39" s="348"/>
      <c r="H39" s="348"/>
      <c r="I39" s="348"/>
    </row>
    <row r="40" spans="2:9">
      <c r="B40" s="348"/>
      <c r="C40" s="381"/>
      <c r="D40" s="381"/>
      <c r="E40" s="381"/>
      <c r="F40" s="381"/>
      <c r="G40" s="348"/>
      <c r="H40" s="348"/>
      <c r="I40" s="348"/>
    </row>
    <row r="41" spans="2:9">
      <c r="B41" s="348"/>
      <c r="C41" s="381"/>
      <c r="D41" s="381"/>
      <c r="E41" s="381"/>
      <c r="F41" s="381"/>
      <c r="G41" s="348"/>
      <c r="H41" s="348"/>
      <c r="I41" s="348"/>
    </row>
    <row r="42" spans="2:9">
      <c r="B42" s="348"/>
      <c r="C42" s="381"/>
      <c r="D42" s="381"/>
      <c r="E42" s="381"/>
      <c r="F42" s="381"/>
      <c r="G42" s="348"/>
      <c r="H42" s="348"/>
      <c r="I42" s="348"/>
    </row>
    <row r="43" spans="2:9">
      <c r="B43" s="348"/>
      <c r="C43" s="381"/>
      <c r="D43" s="381"/>
      <c r="E43" s="381"/>
      <c r="F43" s="381"/>
      <c r="G43" s="348"/>
      <c r="H43" s="348"/>
      <c r="I43" s="348"/>
    </row>
    <row r="44" spans="2:9">
      <c r="B44" s="348"/>
      <c r="C44" s="381"/>
      <c r="D44" s="381"/>
      <c r="E44" s="381"/>
      <c r="F44" s="381"/>
      <c r="G44" s="348"/>
      <c r="H44" s="348"/>
      <c r="I44" s="348"/>
    </row>
    <row r="45" spans="2:9">
      <c r="B45" s="348"/>
      <c r="C45" s="381"/>
      <c r="D45" s="381"/>
      <c r="E45" s="381"/>
      <c r="F45" s="381"/>
      <c r="G45" s="348"/>
      <c r="H45" s="348"/>
      <c r="I45" s="348"/>
    </row>
    <row r="46" spans="2:9">
      <c r="B46" s="348"/>
      <c r="C46" s="381"/>
      <c r="D46" s="381"/>
      <c r="E46" s="381"/>
      <c r="F46" s="381"/>
      <c r="G46" s="348"/>
      <c r="H46" s="348"/>
      <c r="I46" s="348"/>
    </row>
    <row r="47" spans="2:9">
      <c r="B47" s="348"/>
      <c r="C47" s="381"/>
      <c r="D47" s="381"/>
      <c r="E47" s="381"/>
      <c r="F47" s="381"/>
      <c r="G47" s="348"/>
      <c r="H47" s="348"/>
      <c r="I47" s="348"/>
    </row>
    <row r="48" spans="2:9">
      <c r="B48" s="348"/>
      <c r="C48" s="381"/>
      <c r="D48" s="381"/>
      <c r="E48" s="381"/>
      <c r="F48" s="381"/>
      <c r="G48" s="348"/>
      <c r="H48" s="348"/>
      <c r="I48" s="348"/>
    </row>
    <row r="49" spans="2:9">
      <c r="B49" s="348"/>
      <c r="C49" s="381"/>
      <c r="D49" s="381"/>
      <c r="E49" s="381"/>
      <c r="F49" s="381"/>
      <c r="G49" s="348"/>
      <c r="H49" s="348"/>
      <c r="I49" s="348"/>
    </row>
    <row r="50" spans="2:9">
      <c r="B50" s="348"/>
      <c r="C50" s="381"/>
      <c r="D50" s="381"/>
      <c r="E50" s="381"/>
      <c r="F50" s="381"/>
      <c r="G50" s="348"/>
      <c r="H50" s="348"/>
      <c r="I50" s="348"/>
    </row>
    <row r="51" spans="2:9">
      <c r="B51" s="348"/>
      <c r="C51" s="381"/>
      <c r="D51" s="381"/>
      <c r="E51" s="381"/>
      <c r="F51" s="381"/>
      <c r="G51" s="348"/>
      <c r="H51" s="348"/>
      <c r="I51" s="348"/>
    </row>
    <row r="52" spans="2:9">
      <c r="B52" s="348"/>
      <c r="C52" s="381"/>
      <c r="D52" s="381"/>
      <c r="E52" s="381"/>
      <c r="F52" s="381"/>
      <c r="G52" s="348"/>
      <c r="H52" s="348"/>
      <c r="I52" s="348"/>
    </row>
  </sheetData>
  <mergeCells count="25">
    <mergeCell ref="C8:H8"/>
    <mergeCell ref="H1:I1"/>
    <mergeCell ref="F2:I2"/>
    <mergeCell ref="F3:H3"/>
    <mergeCell ref="F4:H4"/>
    <mergeCell ref="C6:H6"/>
    <mergeCell ref="C9:H9"/>
    <mergeCell ref="B10:H10"/>
    <mergeCell ref="D11:F11"/>
    <mergeCell ref="D12:E12"/>
    <mergeCell ref="B16:B19"/>
    <mergeCell ref="C16:C19"/>
    <mergeCell ref="D16:H16"/>
    <mergeCell ref="D18:D19"/>
    <mergeCell ref="E18:E19"/>
    <mergeCell ref="F18:F19"/>
    <mergeCell ref="B28:C28"/>
    <mergeCell ref="G28:H28"/>
    <mergeCell ref="B29:C29"/>
    <mergeCell ref="G18:G19"/>
    <mergeCell ref="H18:H19"/>
    <mergeCell ref="B26:C26"/>
    <mergeCell ref="G26:H26"/>
    <mergeCell ref="B27:C27"/>
    <mergeCell ref="G27:H27"/>
  </mergeCells>
  <pageMargins left="0.70866141732283472" right="3.937007874015748E-2" top="3.937007874015748E-2" bottom="3.937007874015748E-2" header="0" footer="0"/>
  <pageSetup paperSize="9" scale="9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8C4A0-E83A-4217-B74B-FBDC3BA520F6}">
  <sheetPr>
    <pageSetUpPr fitToPage="1"/>
  </sheetPr>
  <dimension ref="A2:I29"/>
  <sheetViews>
    <sheetView workbookViewId="0">
      <selection activeCell="M29" sqref="M28:M29"/>
    </sheetView>
  </sheetViews>
  <sheetFormatPr defaultRowHeight="15"/>
  <cols>
    <col min="1" max="1" width="6.42578125" style="431" customWidth="1"/>
    <col min="2" max="2" width="13.7109375" style="431" customWidth="1"/>
    <col min="3" max="3" width="11.5703125" style="431" customWidth="1"/>
    <col min="4" max="4" width="9.140625" style="431"/>
    <col min="5" max="5" width="7.140625" style="431" customWidth="1"/>
    <col min="6" max="6" width="13.7109375" style="431" customWidth="1"/>
    <col min="7" max="7" width="10" style="431" customWidth="1"/>
    <col min="8" max="8" width="13.5703125" style="431" customWidth="1"/>
    <col min="9" max="9" width="9.140625" style="431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8">
      <c r="A2" s="605" t="s">
        <v>342</v>
      </c>
      <c r="B2" s="605"/>
      <c r="C2" s="605"/>
      <c r="D2" s="605"/>
      <c r="E2" s="605"/>
      <c r="F2" s="605"/>
      <c r="G2" s="605"/>
      <c r="H2" s="605"/>
    </row>
    <row r="3" spans="1:8">
      <c r="A3" s="606" t="s">
        <v>343</v>
      </c>
      <c r="B3" s="606"/>
      <c r="C3" s="606"/>
      <c r="D3" s="606"/>
      <c r="E3" s="606"/>
      <c r="F3" s="606"/>
      <c r="G3" s="606"/>
      <c r="H3" s="606"/>
    </row>
    <row r="6" spans="1:8">
      <c r="A6" s="607" t="s">
        <v>451</v>
      </c>
      <c r="B6" s="607"/>
      <c r="C6" s="607"/>
      <c r="D6" s="607"/>
      <c r="E6" s="607"/>
      <c r="F6" s="607"/>
      <c r="G6" s="607"/>
      <c r="H6" s="607"/>
    </row>
    <row r="9" spans="1:8" ht="15.75" customHeight="1">
      <c r="A9" s="608" t="s">
        <v>452</v>
      </c>
      <c r="B9" s="608"/>
      <c r="C9" s="608"/>
      <c r="D9" s="608"/>
      <c r="E9" s="608"/>
      <c r="F9" s="608"/>
      <c r="G9" s="608"/>
      <c r="H9" s="608"/>
    </row>
    <row r="10" spans="1:8">
      <c r="D10" s="384"/>
    </row>
    <row r="11" spans="1:8">
      <c r="C11" s="607" t="s">
        <v>466</v>
      </c>
      <c r="D11" s="607"/>
      <c r="E11" s="607"/>
      <c r="F11" s="607"/>
    </row>
    <row r="12" spans="1:8">
      <c r="B12" s="609"/>
      <c r="C12" s="609"/>
      <c r="D12" s="609"/>
      <c r="E12" s="609"/>
      <c r="F12" s="609"/>
      <c r="G12" s="609"/>
    </row>
    <row r="14" spans="1:8" ht="15" customHeight="1">
      <c r="A14" s="604" t="s">
        <v>453</v>
      </c>
      <c r="B14" s="604"/>
      <c r="C14" s="385" t="s">
        <v>454</v>
      </c>
      <c r="D14" s="386"/>
      <c r="E14" s="386"/>
      <c r="F14" s="386"/>
      <c r="G14" s="386"/>
      <c r="H14" s="386"/>
    </row>
    <row r="15" spans="1:8">
      <c r="A15" s="610" t="s">
        <v>455</v>
      </c>
      <c r="B15" s="610"/>
      <c r="C15" s="610"/>
      <c r="D15" s="610"/>
      <c r="E15" s="610"/>
      <c r="F15" s="610"/>
      <c r="G15" s="610"/>
      <c r="H15" s="610"/>
    </row>
    <row r="16" spans="1:8" ht="28.5" customHeight="1">
      <c r="A16" s="393" t="s">
        <v>456</v>
      </c>
      <c r="B16" s="393" t="s">
        <v>457</v>
      </c>
      <c r="C16" s="611" t="s">
        <v>458</v>
      </c>
      <c r="D16" s="612"/>
      <c r="E16" s="613"/>
      <c r="F16" s="393" t="s">
        <v>459</v>
      </c>
      <c r="G16" s="394" t="s">
        <v>460</v>
      </c>
      <c r="H16" s="394" t="s">
        <v>461</v>
      </c>
    </row>
    <row r="17" spans="1:8">
      <c r="A17" s="387">
        <v>1</v>
      </c>
      <c r="B17" s="430" t="s">
        <v>238</v>
      </c>
      <c r="C17" s="601" t="s">
        <v>471</v>
      </c>
      <c r="D17" s="601"/>
      <c r="E17" s="601"/>
      <c r="F17" s="383" t="s">
        <v>250</v>
      </c>
      <c r="G17" s="388" t="s">
        <v>250</v>
      </c>
      <c r="H17" s="389">
        <v>469.35</v>
      </c>
    </row>
    <row r="18" spans="1:8">
      <c r="A18" s="387">
        <v>2</v>
      </c>
      <c r="B18" s="430" t="s">
        <v>238</v>
      </c>
      <c r="C18" s="601" t="s">
        <v>462</v>
      </c>
      <c r="D18" s="601"/>
      <c r="E18" s="601"/>
      <c r="F18" s="383" t="s">
        <v>250</v>
      </c>
      <c r="G18" s="388" t="s">
        <v>250</v>
      </c>
      <c r="H18" s="389">
        <v>23777.55</v>
      </c>
    </row>
    <row r="19" spans="1:8">
      <c r="A19" s="387">
        <v>3</v>
      </c>
      <c r="B19" s="430" t="s">
        <v>238</v>
      </c>
      <c r="C19" s="601" t="s">
        <v>464</v>
      </c>
      <c r="D19" s="601"/>
      <c r="E19" s="601"/>
      <c r="F19" s="383" t="s">
        <v>250</v>
      </c>
      <c r="G19" s="388" t="s">
        <v>250</v>
      </c>
      <c r="H19" s="389">
        <v>203835.42</v>
      </c>
    </row>
    <row r="20" spans="1:8">
      <c r="A20" s="387">
        <v>4</v>
      </c>
      <c r="B20" s="430" t="s">
        <v>238</v>
      </c>
      <c r="C20" s="601" t="s">
        <v>465</v>
      </c>
      <c r="D20" s="601"/>
      <c r="E20" s="601"/>
      <c r="F20" s="383" t="s">
        <v>250</v>
      </c>
      <c r="G20" s="388" t="s">
        <v>250</v>
      </c>
      <c r="H20" s="389">
        <v>2930.85</v>
      </c>
    </row>
    <row r="21" spans="1:8">
      <c r="A21" s="387"/>
      <c r="B21" s="430"/>
      <c r="C21" s="602" t="s">
        <v>272</v>
      </c>
      <c r="D21" s="602"/>
      <c r="E21" s="602"/>
      <c r="F21" s="390" t="s">
        <v>250</v>
      </c>
      <c r="G21" s="391" t="s">
        <v>250</v>
      </c>
      <c r="H21" s="392">
        <f>0+H17+H18+H19</f>
        <v>228082.32</v>
      </c>
    </row>
    <row r="22" spans="1:8">
      <c r="C22" s="603"/>
      <c r="D22" s="603"/>
      <c r="E22" s="603"/>
    </row>
    <row r="24" spans="1:8">
      <c r="A24" s="604" t="s">
        <v>230</v>
      </c>
      <c r="B24" s="604"/>
      <c r="C24" s="604"/>
      <c r="D24" s="604"/>
      <c r="E24" s="600" t="s">
        <v>231</v>
      </c>
      <c r="F24" s="600"/>
      <c r="G24" s="600"/>
      <c r="H24" s="600"/>
    </row>
    <row r="25" spans="1:8">
      <c r="E25" s="491" t="s">
        <v>498</v>
      </c>
      <c r="F25" s="491"/>
      <c r="G25" s="491"/>
      <c r="H25" s="491"/>
    </row>
    <row r="26" spans="1:8" ht="15" hidden="1" customHeight="1"/>
    <row r="27" spans="1:8" ht="10.5" customHeight="1"/>
    <row r="28" spans="1:8" ht="33" customHeight="1">
      <c r="A28" s="604" t="s">
        <v>489</v>
      </c>
      <c r="B28" s="604"/>
      <c r="C28" s="604"/>
      <c r="D28" s="604"/>
      <c r="E28" s="600" t="s">
        <v>236</v>
      </c>
      <c r="F28" s="600"/>
      <c r="G28" s="600"/>
      <c r="H28" s="600"/>
    </row>
    <row r="29" spans="1:8">
      <c r="E29" s="491" t="s">
        <v>498</v>
      </c>
      <c r="F29" s="491"/>
      <c r="G29" s="491"/>
      <c r="H29" s="491"/>
    </row>
  </sheetData>
  <mergeCells count="21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E29:H29"/>
    <mergeCell ref="E28:H28"/>
    <mergeCell ref="C20:E20"/>
    <mergeCell ref="C21:E21"/>
    <mergeCell ref="E24:H24"/>
    <mergeCell ref="C22:E22"/>
    <mergeCell ref="A24:D24"/>
    <mergeCell ref="E25:H25"/>
    <mergeCell ref="A28:D28"/>
  </mergeCells>
  <pageMargins left="0.70866141732283472" right="3.937007874015748E-2" top="3.937007874015748E-2" bottom="3.937007874015748E-2" header="0" footer="0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30CED-EC9E-4536-A46F-EADC71AFFA5E}">
  <sheetPr>
    <pageSetUpPr fitToPage="1"/>
  </sheetPr>
  <dimension ref="A2:I29"/>
  <sheetViews>
    <sheetView workbookViewId="0">
      <selection activeCell="B12" sqref="B12:G12"/>
    </sheetView>
  </sheetViews>
  <sheetFormatPr defaultRowHeight="15"/>
  <cols>
    <col min="1" max="1" width="6.42578125" style="431" customWidth="1"/>
    <col min="2" max="2" width="13.7109375" style="431" customWidth="1"/>
    <col min="3" max="3" width="11.5703125" style="431" customWidth="1"/>
    <col min="4" max="4" width="9.140625" style="431"/>
    <col min="5" max="5" width="7.140625" style="431" customWidth="1"/>
    <col min="6" max="6" width="13.7109375" style="431" customWidth="1"/>
    <col min="7" max="7" width="10" style="431" customWidth="1"/>
    <col min="8" max="8" width="13.5703125" style="431" customWidth="1"/>
    <col min="9" max="9" width="9.140625" style="431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8">
      <c r="A2" s="605" t="s">
        <v>342</v>
      </c>
      <c r="B2" s="605"/>
      <c r="C2" s="605"/>
      <c r="D2" s="605"/>
      <c r="E2" s="605"/>
      <c r="F2" s="605"/>
      <c r="G2" s="605"/>
      <c r="H2" s="605"/>
    </row>
    <row r="3" spans="1:8">
      <c r="A3" s="606" t="s">
        <v>343</v>
      </c>
      <c r="B3" s="606"/>
      <c r="C3" s="606"/>
      <c r="D3" s="606"/>
      <c r="E3" s="606"/>
      <c r="F3" s="606"/>
      <c r="G3" s="606"/>
      <c r="H3" s="606"/>
    </row>
    <row r="6" spans="1:8">
      <c r="A6" s="607" t="s">
        <v>451</v>
      </c>
      <c r="B6" s="607"/>
      <c r="C6" s="607"/>
      <c r="D6" s="607"/>
      <c r="E6" s="607"/>
      <c r="F6" s="607"/>
      <c r="G6" s="607"/>
      <c r="H6" s="607"/>
    </row>
    <row r="9" spans="1:8" ht="15.75" customHeight="1">
      <c r="A9" s="608" t="s">
        <v>452</v>
      </c>
      <c r="B9" s="608"/>
      <c r="C9" s="608"/>
      <c r="D9" s="608"/>
      <c r="E9" s="608"/>
      <c r="F9" s="608"/>
      <c r="G9" s="608"/>
      <c r="H9" s="608"/>
    </row>
    <row r="10" spans="1:8">
      <c r="D10" s="384"/>
    </row>
    <row r="11" spans="1:8">
      <c r="C11" s="607" t="s">
        <v>466</v>
      </c>
      <c r="D11" s="607"/>
      <c r="E11" s="607"/>
      <c r="F11" s="607"/>
    </row>
    <row r="12" spans="1:8">
      <c r="B12" s="609"/>
      <c r="C12" s="609"/>
      <c r="D12" s="609"/>
      <c r="E12" s="609"/>
      <c r="F12" s="609"/>
      <c r="G12" s="609"/>
    </row>
    <row r="14" spans="1:8" ht="15" customHeight="1">
      <c r="A14" s="604" t="s">
        <v>453</v>
      </c>
      <c r="B14" s="604"/>
      <c r="C14" s="385" t="s">
        <v>454</v>
      </c>
      <c r="D14" s="386"/>
      <c r="E14" s="386"/>
      <c r="F14" s="386"/>
      <c r="G14" s="386"/>
      <c r="H14" s="386"/>
    </row>
    <row r="15" spans="1:8">
      <c r="A15" s="610" t="s">
        <v>455</v>
      </c>
      <c r="B15" s="610"/>
      <c r="C15" s="610"/>
      <c r="D15" s="610"/>
      <c r="E15" s="610"/>
      <c r="F15" s="610"/>
      <c r="G15" s="610"/>
      <c r="H15" s="610"/>
    </row>
    <row r="16" spans="1:8" ht="28.5" customHeight="1">
      <c r="A16" s="393" t="s">
        <v>456</v>
      </c>
      <c r="B16" s="393" t="s">
        <v>457</v>
      </c>
      <c r="C16" s="611" t="s">
        <v>458</v>
      </c>
      <c r="D16" s="612"/>
      <c r="E16" s="613"/>
      <c r="F16" s="393" t="s">
        <v>459</v>
      </c>
      <c r="G16" s="394" t="s">
        <v>460</v>
      </c>
      <c r="H16" s="394" t="s">
        <v>461</v>
      </c>
    </row>
    <row r="17" spans="1:8">
      <c r="A17" s="387">
        <v>1</v>
      </c>
      <c r="B17" s="430" t="s">
        <v>238</v>
      </c>
      <c r="C17" s="601" t="s">
        <v>471</v>
      </c>
      <c r="D17" s="601"/>
      <c r="E17" s="601"/>
      <c r="F17" s="383" t="s">
        <v>463</v>
      </c>
      <c r="G17" s="388">
        <v>5</v>
      </c>
      <c r="H17" s="389">
        <v>469.35</v>
      </c>
    </row>
    <row r="18" spans="1:8">
      <c r="A18" s="387">
        <v>2</v>
      </c>
      <c r="B18" s="430" t="s">
        <v>238</v>
      </c>
      <c r="C18" s="601" t="s">
        <v>462</v>
      </c>
      <c r="D18" s="601"/>
      <c r="E18" s="601"/>
      <c r="F18" s="383" t="s">
        <v>463</v>
      </c>
      <c r="G18" s="388">
        <v>5</v>
      </c>
      <c r="H18" s="389">
        <v>23777.55</v>
      </c>
    </row>
    <row r="19" spans="1:8">
      <c r="A19" s="387">
        <v>3</v>
      </c>
      <c r="B19" s="430" t="s">
        <v>238</v>
      </c>
      <c r="C19" s="601" t="s">
        <v>464</v>
      </c>
      <c r="D19" s="601"/>
      <c r="E19" s="601"/>
      <c r="F19" s="383" t="s">
        <v>463</v>
      </c>
      <c r="G19" s="388">
        <v>5</v>
      </c>
      <c r="H19" s="389">
        <v>203835.42</v>
      </c>
    </row>
    <row r="20" spans="1:8">
      <c r="A20" s="387">
        <v>4</v>
      </c>
      <c r="B20" s="430" t="s">
        <v>238</v>
      </c>
      <c r="C20" s="601" t="s">
        <v>465</v>
      </c>
      <c r="D20" s="601"/>
      <c r="E20" s="601"/>
      <c r="F20" s="383" t="s">
        <v>463</v>
      </c>
      <c r="G20" s="388">
        <v>5</v>
      </c>
      <c r="H20" s="389">
        <v>2930.85</v>
      </c>
    </row>
    <row r="21" spans="1:8">
      <c r="A21" s="387"/>
      <c r="B21" s="430"/>
      <c r="C21" s="602" t="s">
        <v>272</v>
      </c>
      <c r="D21" s="602"/>
      <c r="E21" s="602"/>
      <c r="F21" s="390" t="s">
        <v>463</v>
      </c>
      <c r="G21" s="391">
        <v>5</v>
      </c>
      <c r="H21" s="392">
        <f>0+H17+H18+H19</f>
        <v>228082.32</v>
      </c>
    </row>
    <row r="22" spans="1:8">
      <c r="C22" s="603"/>
      <c r="D22" s="603"/>
      <c r="E22" s="603"/>
    </row>
    <row r="24" spans="1:8">
      <c r="A24" s="604" t="s">
        <v>230</v>
      </c>
      <c r="B24" s="604"/>
      <c r="C24" s="604"/>
      <c r="D24" s="604"/>
      <c r="E24" s="600" t="s">
        <v>231</v>
      </c>
      <c r="F24" s="600"/>
      <c r="G24" s="600"/>
      <c r="H24" s="600"/>
    </row>
    <row r="25" spans="1:8" ht="14.25" customHeight="1">
      <c r="E25" s="491" t="s">
        <v>498</v>
      </c>
      <c r="F25" s="491"/>
      <c r="G25" s="491"/>
      <c r="H25" s="491"/>
    </row>
    <row r="26" spans="1:8" ht="15" hidden="1" customHeight="1"/>
    <row r="27" spans="1:8" ht="9.75" customHeight="1"/>
    <row r="28" spans="1:8" ht="29.25" customHeight="1">
      <c r="A28" s="604" t="s">
        <v>489</v>
      </c>
      <c r="B28" s="604"/>
      <c r="C28" s="604"/>
      <c r="D28" s="604"/>
      <c r="E28" s="600" t="s">
        <v>236</v>
      </c>
      <c r="F28" s="600"/>
      <c r="G28" s="600"/>
      <c r="H28" s="600"/>
    </row>
    <row r="29" spans="1:8">
      <c r="E29" s="491" t="s">
        <v>498</v>
      </c>
      <c r="F29" s="491"/>
      <c r="G29" s="491"/>
      <c r="H29" s="491"/>
    </row>
  </sheetData>
  <mergeCells count="21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E29:H29"/>
    <mergeCell ref="E28:H28"/>
    <mergeCell ref="C20:E20"/>
    <mergeCell ref="C21:E21"/>
    <mergeCell ref="E24:H24"/>
    <mergeCell ref="C22:E22"/>
    <mergeCell ref="A24:D24"/>
    <mergeCell ref="E25:H25"/>
    <mergeCell ref="A28:D28"/>
  </mergeCells>
  <pageMargins left="0.70866141732283472" right="3.937007874015748E-2" top="3.937007874015748E-2" bottom="3.937007874015748E-2" header="0" footer="0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B2BEE-D0E7-4B3B-B478-B1C92413529F}">
  <sheetPr>
    <pageSetUpPr fitToPage="1"/>
  </sheetPr>
  <dimension ref="A2:I30"/>
  <sheetViews>
    <sheetView workbookViewId="0">
      <selection activeCell="D33" sqref="D33"/>
    </sheetView>
  </sheetViews>
  <sheetFormatPr defaultRowHeight="15"/>
  <cols>
    <col min="1" max="1" width="6.42578125" style="431" customWidth="1"/>
    <col min="2" max="2" width="13.7109375" style="431" customWidth="1"/>
    <col min="3" max="3" width="11.5703125" style="431" customWidth="1"/>
    <col min="4" max="4" width="9.140625" style="431"/>
    <col min="5" max="5" width="7.140625" style="431" customWidth="1"/>
    <col min="6" max="6" width="13.7109375" style="431" customWidth="1"/>
    <col min="7" max="7" width="10" style="431" customWidth="1"/>
    <col min="8" max="8" width="13.5703125" style="431" customWidth="1"/>
    <col min="9" max="9" width="9.140625" style="431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8">
      <c r="A2" s="605" t="s">
        <v>342</v>
      </c>
      <c r="B2" s="605"/>
      <c r="C2" s="605"/>
      <c r="D2" s="605"/>
      <c r="E2" s="605"/>
      <c r="F2" s="605"/>
      <c r="G2" s="605"/>
      <c r="H2" s="605"/>
    </row>
    <row r="3" spans="1:8">
      <c r="A3" s="606" t="s">
        <v>343</v>
      </c>
      <c r="B3" s="606"/>
      <c r="C3" s="606"/>
      <c r="D3" s="606"/>
      <c r="E3" s="606"/>
      <c r="F3" s="606"/>
      <c r="G3" s="606"/>
      <c r="H3" s="606"/>
    </row>
    <row r="6" spans="1:8">
      <c r="A6" s="607" t="s">
        <v>451</v>
      </c>
      <c r="B6" s="607"/>
      <c r="C6" s="607"/>
      <c r="D6" s="607"/>
      <c r="E6" s="607"/>
      <c r="F6" s="607"/>
      <c r="G6" s="607"/>
      <c r="H6" s="607"/>
    </row>
    <row r="9" spans="1:8" ht="15.75" customHeight="1">
      <c r="A9" s="608" t="s">
        <v>467</v>
      </c>
      <c r="B9" s="608"/>
      <c r="C9" s="608"/>
      <c r="D9" s="608"/>
      <c r="E9" s="608"/>
      <c r="F9" s="608"/>
      <c r="G9" s="608"/>
      <c r="H9" s="608"/>
    </row>
    <row r="10" spans="1:8">
      <c r="D10" s="384"/>
    </row>
    <row r="11" spans="1:8">
      <c r="C11" s="607" t="s">
        <v>466</v>
      </c>
      <c r="D11" s="607"/>
      <c r="E11" s="607"/>
      <c r="F11" s="607"/>
    </row>
    <row r="12" spans="1:8">
      <c r="B12" s="609"/>
      <c r="C12" s="609"/>
      <c r="D12" s="609"/>
      <c r="E12" s="609"/>
      <c r="F12" s="609"/>
      <c r="G12" s="609"/>
    </row>
    <row r="14" spans="1:8" ht="15" customHeight="1">
      <c r="A14" s="604" t="s">
        <v>453</v>
      </c>
      <c r="B14" s="604"/>
      <c r="C14" s="385" t="s">
        <v>454</v>
      </c>
      <c r="D14" s="386"/>
      <c r="E14" s="386"/>
      <c r="F14" s="386"/>
      <c r="G14" s="386"/>
      <c r="H14" s="386"/>
    </row>
    <row r="15" spans="1:8">
      <c r="A15" s="610" t="s">
        <v>468</v>
      </c>
      <c r="B15" s="610"/>
      <c r="C15" s="610"/>
      <c r="D15" s="610"/>
      <c r="E15" s="610"/>
      <c r="F15" s="610"/>
      <c r="G15" s="610"/>
      <c r="H15" s="610"/>
    </row>
    <row r="16" spans="1:8" ht="28.5" customHeight="1">
      <c r="A16" s="393" t="s">
        <v>456</v>
      </c>
      <c r="B16" s="393" t="s">
        <v>457</v>
      </c>
      <c r="C16" s="611" t="s">
        <v>458</v>
      </c>
      <c r="D16" s="612"/>
      <c r="E16" s="613"/>
      <c r="F16" s="393" t="s">
        <v>459</v>
      </c>
      <c r="G16" s="394" t="s">
        <v>460</v>
      </c>
      <c r="H16" s="394" t="s">
        <v>461</v>
      </c>
    </row>
    <row r="17" spans="1:8">
      <c r="A17" s="387">
        <v>1</v>
      </c>
      <c r="B17" s="430" t="s">
        <v>238</v>
      </c>
      <c r="C17" s="601" t="s">
        <v>469</v>
      </c>
      <c r="D17" s="601"/>
      <c r="E17" s="601"/>
      <c r="F17" s="383" t="s">
        <v>250</v>
      </c>
      <c r="G17" s="388" t="s">
        <v>250</v>
      </c>
      <c r="H17" s="389">
        <v>33899.99</v>
      </c>
    </row>
    <row r="18" spans="1:8">
      <c r="A18" s="387">
        <v>2</v>
      </c>
      <c r="B18" s="430" t="s">
        <v>238</v>
      </c>
      <c r="C18" s="601" t="s">
        <v>470</v>
      </c>
      <c r="D18" s="601"/>
      <c r="E18" s="601"/>
      <c r="F18" s="383" t="s">
        <v>250</v>
      </c>
      <c r="G18" s="388" t="s">
        <v>250</v>
      </c>
      <c r="H18" s="389">
        <v>16625.79</v>
      </c>
    </row>
    <row r="19" spans="1:8">
      <c r="A19" s="387">
        <v>3</v>
      </c>
      <c r="B19" s="430" t="s">
        <v>238</v>
      </c>
      <c r="C19" s="601" t="s">
        <v>471</v>
      </c>
      <c r="D19" s="601"/>
      <c r="E19" s="601"/>
      <c r="F19" s="383" t="s">
        <v>250</v>
      </c>
      <c r="G19" s="388" t="s">
        <v>250</v>
      </c>
      <c r="H19" s="389">
        <v>706644.58</v>
      </c>
    </row>
    <row r="20" spans="1:8">
      <c r="A20" s="387"/>
      <c r="B20" s="430"/>
      <c r="C20" s="602" t="s">
        <v>272</v>
      </c>
      <c r="D20" s="602"/>
      <c r="E20" s="602"/>
      <c r="F20" s="390" t="s">
        <v>250</v>
      </c>
      <c r="G20" s="391" t="s">
        <v>250</v>
      </c>
      <c r="H20" s="392">
        <f>0+H17+H18+H19</f>
        <v>757170.36</v>
      </c>
    </row>
    <row r="21" spans="1:8">
      <c r="A21" s="387">
        <v>4</v>
      </c>
      <c r="B21" s="430" t="s">
        <v>246</v>
      </c>
      <c r="C21" s="601" t="s">
        <v>471</v>
      </c>
      <c r="D21" s="601"/>
      <c r="E21" s="601"/>
      <c r="F21" s="383" t="s">
        <v>250</v>
      </c>
      <c r="G21" s="388" t="s">
        <v>250</v>
      </c>
      <c r="H21" s="389">
        <v>522411.65</v>
      </c>
    </row>
    <row r="22" spans="1:8">
      <c r="A22" s="387"/>
      <c r="B22" s="430"/>
      <c r="C22" s="602" t="s">
        <v>272</v>
      </c>
      <c r="D22" s="602"/>
      <c r="E22" s="602"/>
      <c r="F22" s="390" t="s">
        <v>250</v>
      </c>
      <c r="G22" s="391" t="s">
        <v>250</v>
      </c>
      <c r="H22" s="392">
        <f>0+H21</f>
        <v>522411.65</v>
      </c>
    </row>
    <row r="23" spans="1:8">
      <c r="C23" s="603"/>
      <c r="D23" s="603"/>
      <c r="E23" s="603"/>
    </row>
    <row r="25" spans="1:8">
      <c r="A25" s="604" t="s">
        <v>230</v>
      </c>
      <c r="B25" s="604"/>
      <c r="C25" s="604"/>
      <c r="D25" s="604"/>
      <c r="E25" s="600" t="s">
        <v>231</v>
      </c>
      <c r="F25" s="600"/>
      <c r="G25" s="600"/>
      <c r="H25" s="600"/>
    </row>
    <row r="26" spans="1:8" ht="12" customHeight="1">
      <c r="E26" s="491" t="s">
        <v>498</v>
      </c>
      <c r="F26" s="491"/>
      <c r="G26" s="491"/>
      <c r="H26" s="491"/>
    </row>
    <row r="27" spans="1:8" ht="6" customHeight="1"/>
    <row r="28" spans="1:8" ht="11.25" customHeight="1"/>
    <row r="29" spans="1:8" ht="30" customHeight="1">
      <c r="A29" s="604" t="s">
        <v>489</v>
      </c>
      <c r="B29" s="604"/>
      <c r="C29" s="604"/>
      <c r="D29" s="604"/>
      <c r="E29" s="600" t="s">
        <v>236</v>
      </c>
      <c r="F29" s="600"/>
      <c r="G29" s="600"/>
      <c r="H29" s="600"/>
    </row>
    <row r="30" spans="1:8">
      <c r="E30" s="491" t="s">
        <v>498</v>
      </c>
      <c r="F30" s="491"/>
      <c r="G30" s="491"/>
      <c r="H30" s="491"/>
    </row>
  </sheetData>
  <mergeCells count="22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C20:E20"/>
    <mergeCell ref="C21:E21"/>
    <mergeCell ref="C22:E22"/>
    <mergeCell ref="C23:E23"/>
    <mergeCell ref="A25:D25"/>
    <mergeCell ref="A29:D29"/>
    <mergeCell ref="E25:H25"/>
    <mergeCell ref="E29:H29"/>
    <mergeCell ref="E26:H26"/>
    <mergeCell ref="E30:H30"/>
  </mergeCells>
  <pageMargins left="0.70866141732283472" right="3.937007874015748E-2" top="3.937007874015748E-2" bottom="3.937007874015748E-2" header="0" footer="0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39B39-D236-44AF-8A9A-9B6C46C6498C}">
  <sheetPr>
    <pageSetUpPr fitToPage="1"/>
  </sheetPr>
  <dimension ref="A2:I34"/>
  <sheetViews>
    <sheetView workbookViewId="0">
      <selection activeCell="B12" sqref="B12:G12"/>
    </sheetView>
  </sheetViews>
  <sheetFormatPr defaultRowHeight="15"/>
  <cols>
    <col min="1" max="1" width="6.42578125" style="431" customWidth="1"/>
    <col min="2" max="2" width="13.7109375" style="431" customWidth="1"/>
    <col min="3" max="3" width="11.5703125" style="431" customWidth="1"/>
    <col min="4" max="4" width="9.140625" style="431"/>
    <col min="5" max="5" width="7.140625" style="431" customWidth="1"/>
    <col min="6" max="6" width="13.7109375" style="431" customWidth="1"/>
    <col min="7" max="7" width="10" style="431" customWidth="1"/>
    <col min="8" max="8" width="13.5703125" style="431" customWidth="1"/>
    <col min="9" max="9" width="9.140625" style="431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8">
      <c r="A2" s="605" t="s">
        <v>342</v>
      </c>
      <c r="B2" s="605"/>
      <c r="C2" s="605"/>
      <c r="D2" s="605"/>
      <c r="E2" s="605"/>
      <c r="F2" s="605"/>
      <c r="G2" s="605"/>
      <c r="H2" s="605"/>
    </row>
    <row r="3" spans="1:8">
      <c r="A3" s="606" t="s">
        <v>343</v>
      </c>
      <c r="B3" s="606"/>
      <c r="C3" s="606"/>
      <c r="D3" s="606"/>
      <c r="E3" s="606"/>
      <c r="F3" s="606"/>
      <c r="G3" s="606"/>
      <c r="H3" s="606"/>
    </row>
    <row r="6" spans="1:8">
      <c r="A6" s="607" t="s">
        <v>451</v>
      </c>
      <c r="B6" s="607"/>
      <c r="C6" s="607"/>
      <c r="D6" s="607"/>
      <c r="E6" s="607"/>
      <c r="F6" s="607"/>
      <c r="G6" s="607"/>
      <c r="H6" s="607"/>
    </row>
    <row r="9" spans="1:8" ht="15.75" customHeight="1">
      <c r="A9" s="608" t="s">
        <v>467</v>
      </c>
      <c r="B9" s="608"/>
      <c r="C9" s="608"/>
      <c r="D9" s="608"/>
      <c r="E9" s="608"/>
      <c r="F9" s="608"/>
      <c r="G9" s="608"/>
      <c r="H9" s="608"/>
    </row>
    <row r="10" spans="1:8">
      <c r="D10" s="384"/>
    </row>
    <row r="11" spans="1:8">
      <c r="C11" s="607" t="s">
        <v>466</v>
      </c>
      <c r="D11" s="607"/>
      <c r="E11" s="607"/>
      <c r="F11" s="607"/>
    </row>
    <row r="12" spans="1:8">
      <c r="B12" s="609"/>
      <c r="C12" s="609"/>
      <c r="D12" s="609"/>
      <c r="E12" s="609"/>
      <c r="F12" s="609"/>
      <c r="G12" s="609"/>
    </row>
    <row r="14" spans="1:8" ht="15" customHeight="1">
      <c r="A14" s="604" t="s">
        <v>453</v>
      </c>
      <c r="B14" s="604"/>
      <c r="C14" s="385" t="s">
        <v>454</v>
      </c>
      <c r="D14" s="386"/>
      <c r="E14" s="386"/>
      <c r="F14" s="386"/>
      <c r="G14" s="386"/>
      <c r="H14" s="386"/>
    </row>
    <row r="15" spans="1:8">
      <c r="A15" s="610" t="s">
        <v>468</v>
      </c>
      <c r="B15" s="610"/>
      <c r="C15" s="610"/>
      <c r="D15" s="610"/>
      <c r="E15" s="610"/>
      <c r="F15" s="610"/>
      <c r="G15" s="610"/>
      <c r="H15" s="610"/>
    </row>
    <row r="16" spans="1:8" ht="28.5" customHeight="1">
      <c r="A16" s="393" t="s">
        <v>456</v>
      </c>
      <c r="B16" s="393" t="s">
        <v>457</v>
      </c>
      <c r="C16" s="611" t="s">
        <v>458</v>
      </c>
      <c r="D16" s="612"/>
      <c r="E16" s="613"/>
      <c r="F16" s="393" t="s">
        <v>459</v>
      </c>
      <c r="G16" s="394" t="s">
        <v>460</v>
      </c>
      <c r="H16" s="394" t="s">
        <v>461</v>
      </c>
    </row>
    <row r="17" spans="1:8">
      <c r="A17" s="387">
        <v>1</v>
      </c>
      <c r="B17" s="430" t="s">
        <v>238</v>
      </c>
      <c r="C17" s="601" t="s">
        <v>471</v>
      </c>
      <c r="D17" s="601"/>
      <c r="E17" s="601"/>
      <c r="F17" s="383" t="s">
        <v>472</v>
      </c>
      <c r="G17" s="388">
        <v>9</v>
      </c>
      <c r="H17" s="389">
        <v>13920</v>
      </c>
    </row>
    <row r="18" spans="1:8">
      <c r="A18" s="387"/>
      <c r="B18" s="430"/>
      <c r="C18" s="602" t="s">
        <v>272</v>
      </c>
      <c r="D18" s="602"/>
      <c r="E18" s="602"/>
      <c r="F18" s="390" t="s">
        <v>472</v>
      </c>
      <c r="G18" s="391">
        <v>9</v>
      </c>
      <c r="H18" s="392">
        <f>0+H17</f>
        <v>13920</v>
      </c>
    </row>
    <row r="19" spans="1:8">
      <c r="A19" s="387">
        <v>2</v>
      </c>
      <c r="B19" s="430" t="s">
        <v>238</v>
      </c>
      <c r="C19" s="601" t="s">
        <v>469</v>
      </c>
      <c r="D19" s="601"/>
      <c r="E19" s="601"/>
      <c r="F19" s="383" t="s">
        <v>463</v>
      </c>
      <c r="G19" s="388">
        <v>5</v>
      </c>
      <c r="H19" s="389">
        <v>33899.99</v>
      </c>
    </row>
    <row r="20" spans="1:8">
      <c r="A20" s="387">
        <v>3</v>
      </c>
      <c r="B20" s="430" t="s">
        <v>238</v>
      </c>
      <c r="C20" s="601" t="s">
        <v>470</v>
      </c>
      <c r="D20" s="601"/>
      <c r="E20" s="601"/>
      <c r="F20" s="383" t="s">
        <v>463</v>
      </c>
      <c r="G20" s="388">
        <v>5</v>
      </c>
      <c r="H20" s="389">
        <v>16625.79</v>
      </c>
    </row>
    <row r="21" spans="1:8">
      <c r="A21" s="387">
        <v>4</v>
      </c>
      <c r="B21" s="430" t="s">
        <v>238</v>
      </c>
      <c r="C21" s="601" t="s">
        <v>471</v>
      </c>
      <c r="D21" s="601"/>
      <c r="E21" s="601"/>
      <c r="F21" s="383" t="s">
        <v>463</v>
      </c>
      <c r="G21" s="388">
        <v>5</v>
      </c>
      <c r="H21" s="389">
        <v>692724.58</v>
      </c>
    </row>
    <row r="22" spans="1:8">
      <c r="A22" s="387"/>
      <c r="B22" s="430"/>
      <c r="C22" s="602" t="s">
        <v>272</v>
      </c>
      <c r="D22" s="602"/>
      <c r="E22" s="602"/>
      <c r="F22" s="390" t="s">
        <v>463</v>
      </c>
      <c r="G22" s="391">
        <v>5</v>
      </c>
      <c r="H22" s="392">
        <f>0+H19+H20+H21</f>
        <v>743250.36</v>
      </c>
    </row>
    <row r="23" spans="1:8">
      <c r="A23" s="387">
        <v>5</v>
      </c>
      <c r="B23" s="430" t="s">
        <v>246</v>
      </c>
      <c r="C23" s="601" t="s">
        <v>471</v>
      </c>
      <c r="D23" s="601"/>
      <c r="E23" s="601"/>
      <c r="F23" s="383" t="s">
        <v>473</v>
      </c>
      <c r="G23" s="388">
        <v>5</v>
      </c>
      <c r="H23" s="389">
        <v>465271.65</v>
      </c>
    </row>
    <row r="24" spans="1:8">
      <c r="A24" s="387"/>
      <c r="B24" s="430"/>
      <c r="C24" s="602" t="s">
        <v>272</v>
      </c>
      <c r="D24" s="602"/>
      <c r="E24" s="602"/>
      <c r="F24" s="390" t="s">
        <v>473</v>
      </c>
      <c r="G24" s="391">
        <v>5</v>
      </c>
      <c r="H24" s="392">
        <f>0+H23</f>
        <v>465271.65</v>
      </c>
    </row>
    <row r="25" spans="1:8">
      <c r="A25" s="387">
        <v>6</v>
      </c>
      <c r="B25" s="430" t="s">
        <v>246</v>
      </c>
      <c r="C25" s="601" t="s">
        <v>471</v>
      </c>
      <c r="D25" s="601"/>
      <c r="E25" s="601"/>
      <c r="F25" s="383" t="s">
        <v>463</v>
      </c>
      <c r="G25" s="388">
        <v>5</v>
      </c>
      <c r="H25" s="389">
        <v>57140</v>
      </c>
    </row>
    <row r="26" spans="1:8">
      <c r="A26" s="387"/>
      <c r="B26" s="430"/>
      <c r="C26" s="602" t="s">
        <v>272</v>
      </c>
      <c r="D26" s="602"/>
      <c r="E26" s="602"/>
      <c r="F26" s="390" t="s">
        <v>463</v>
      </c>
      <c r="G26" s="391">
        <v>5</v>
      </c>
      <c r="H26" s="392">
        <f>0+H25</f>
        <v>57140</v>
      </c>
    </row>
    <row r="27" spans="1:8">
      <c r="C27" s="603"/>
      <c r="D27" s="603"/>
      <c r="E27" s="603"/>
    </row>
    <row r="29" spans="1:8">
      <c r="A29" s="604" t="s">
        <v>230</v>
      </c>
      <c r="B29" s="604"/>
      <c r="C29" s="604"/>
      <c r="D29" s="604"/>
      <c r="E29" s="600" t="s">
        <v>231</v>
      </c>
      <c r="F29" s="600"/>
      <c r="G29" s="600"/>
      <c r="H29" s="600"/>
    </row>
    <row r="30" spans="1:8">
      <c r="E30" s="491" t="s">
        <v>498</v>
      </c>
      <c r="F30" s="491"/>
      <c r="G30" s="491"/>
      <c r="H30" s="491"/>
    </row>
    <row r="31" spans="1:8" ht="12.75" customHeight="1"/>
    <row r="32" spans="1:8" ht="15" hidden="1" customHeight="1"/>
    <row r="33" spans="1:8" ht="28.5" customHeight="1">
      <c r="A33" s="604" t="s">
        <v>489</v>
      </c>
      <c r="B33" s="604"/>
      <c r="C33" s="604"/>
      <c r="D33" s="604"/>
      <c r="E33" s="600" t="s">
        <v>236</v>
      </c>
      <c r="F33" s="600"/>
      <c r="G33" s="600"/>
      <c r="H33" s="600"/>
    </row>
    <row r="34" spans="1:8">
      <c r="E34" s="491" t="s">
        <v>498</v>
      </c>
      <c r="F34" s="491"/>
      <c r="G34" s="491"/>
      <c r="H34" s="491"/>
    </row>
  </sheetData>
  <mergeCells count="26">
    <mergeCell ref="C19:E19"/>
    <mergeCell ref="C20:E20"/>
    <mergeCell ref="A14:B14"/>
    <mergeCell ref="A15:H15"/>
    <mergeCell ref="C16:E16"/>
    <mergeCell ref="C17:E17"/>
    <mergeCell ref="C18:E18"/>
    <mergeCell ref="B12:G12"/>
    <mergeCell ref="A2:H2"/>
    <mergeCell ref="A3:H3"/>
    <mergeCell ref="A6:H6"/>
    <mergeCell ref="A9:H9"/>
    <mergeCell ref="C11:F11"/>
    <mergeCell ref="C21:E21"/>
    <mergeCell ref="C22:E22"/>
    <mergeCell ref="C23:E23"/>
    <mergeCell ref="C24:E24"/>
    <mergeCell ref="E34:H34"/>
    <mergeCell ref="C26:E26"/>
    <mergeCell ref="C27:E27"/>
    <mergeCell ref="A29:D29"/>
    <mergeCell ref="E30:H30"/>
    <mergeCell ref="A33:D33"/>
    <mergeCell ref="E29:H29"/>
    <mergeCell ref="E33:H33"/>
    <mergeCell ref="C25:E25"/>
  </mergeCells>
  <pageMargins left="0.70866141732283472" right="3.937007874015748E-2" top="3.937007874015748E-2" bottom="3.937007874015748E-2" header="0" footer="0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72733-3E17-4827-AB9D-DC404BF1CED0}">
  <sheetPr>
    <pageSetUpPr fitToPage="1"/>
  </sheetPr>
  <dimension ref="A1:E161"/>
  <sheetViews>
    <sheetView workbookViewId="0">
      <selection activeCell="E22" sqref="E22"/>
    </sheetView>
  </sheetViews>
  <sheetFormatPr defaultRowHeight="15"/>
  <cols>
    <col min="1" max="1" width="41" style="395" customWidth="1"/>
    <col min="2" max="5" width="11.28515625" style="395" customWidth="1"/>
  </cols>
  <sheetData>
    <row r="1" spans="1:5">
      <c r="D1" t="s">
        <v>337</v>
      </c>
      <c r="E1"/>
    </row>
    <row r="2" spans="1:5">
      <c r="D2" s="304" t="s">
        <v>474</v>
      </c>
      <c r="E2"/>
    </row>
    <row r="3" spans="1:5" ht="15.75">
      <c r="B3" s="396"/>
      <c r="D3" s="304" t="s">
        <v>339</v>
      </c>
      <c r="E3"/>
    </row>
    <row r="4" spans="1:5" ht="15.75">
      <c r="A4" s="396"/>
      <c r="B4" s="396"/>
      <c r="D4" s="304" t="s">
        <v>475</v>
      </c>
      <c r="E4"/>
    </row>
    <row r="5" spans="1:5" ht="15.75">
      <c r="A5" s="397" t="s">
        <v>342</v>
      </c>
      <c r="B5" s="396"/>
      <c r="D5" s="304" t="s">
        <v>476</v>
      </c>
      <c r="E5"/>
    </row>
    <row r="6" spans="1:5" ht="15.75">
      <c r="A6" s="398" t="s">
        <v>477</v>
      </c>
      <c r="B6" s="398"/>
      <c r="C6" s="399"/>
      <c r="D6" s="399"/>
      <c r="E6" s="400"/>
    </row>
    <row r="7" spans="1:5" ht="15.75">
      <c r="A7" s="398"/>
      <c r="B7" s="398"/>
      <c r="C7" s="399"/>
      <c r="D7" s="395" t="s">
        <v>478</v>
      </c>
      <c r="E7" s="400"/>
    </row>
    <row r="9" spans="1:5">
      <c r="A9" s="615" t="s">
        <v>479</v>
      </c>
      <c r="B9" s="615"/>
      <c r="C9" s="615"/>
      <c r="D9" s="615"/>
      <c r="E9" s="615"/>
    </row>
    <row r="10" spans="1:5">
      <c r="A10" s="401"/>
      <c r="B10" s="401"/>
      <c r="C10" s="401"/>
      <c r="D10" s="401"/>
      <c r="E10" s="401"/>
    </row>
    <row r="11" spans="1:5">
      <c r="A11" s="616" t="s">
        <v>480</v>
      </c>
      <c r="B11" s="616"/>
      <c r="C11" s="616"/>
      <c r="D11" s="616"/>
    </row>
    <row r="12" spans="1:5">
      <c r="E12" s="395" t="s">
        <v>481</v>
      </c>
    </row>
    <row r="14" spans="1:5" ht="33.75">
      <c r="A14" s="402" t="s">
        <v>482</v>
      </c>
      <c r="B14" s="403" t="s">
        <v>483</v>
      </c>
      <c r="C14" s="404" t="s">
        <v>484</v>
      </c>
      <c r="D14" s="405" t="s">
        <v>485</v>
      </c>
      <c r="E14" s="403" t="s">
        <v>486</v>
      </c>
    </row>
    <row r="15" spans="1:5" ht="26.25">
      <c r="A15" s="409" t="s">
        <v>487</v>
      </c>
      <c r="B15" s="406">
        <v>3299.58</v>
      </c>
      <c r="C15" s="407">
        <v>1391.82</v>
      </c>
      <c r="D15" s="406">
        <v>1063.0999999999999</v>
      </c>
      <c r="E15" s="408">
        <f>SUM(B15+C15-D15)</f>
        <v>3628.2999999999997</v>
      </c>
    </row>
    <row r="16" spans="1:5" ht="25.5">
      <c r="A16" s="411" t="s">
        <v>490</v>
      </c>
      <c r="B16" s="406"/>
      <c r="C16" s="408">
        <v>177221.33</v>
      </c>
      <c r="D16" s="408">
        <v>177221.33</v>
      </c>
      <c r="E16" s="408">
        <f t="shared" ref="E16:E18" si="0">SUM(B16+C16-D16)</f>
        <v>0</v>
      </c>
    </row>
    <row r="17" spans="1:5" ht="25.5">
      <c r="A17" s="411" t="s">
        <v>491</v>
      </c>
      <c r="B17" s="410"/>
      <c r="C17" s="408">
        <v>11856</v>
      </c>
      <c r="D17" s="408">
        <v>11856</v>
      </c>
      <c r="E17" s="408">
        <f t="shared" si="0"/>
        <v>0</v>
      </c>
    </row>
    <row r="18" spans="1:5" ht="25.5">
      <c r="A18" s="411" t="s">
        <v>492</v>
      </c>
      <c r="B18" s="408"/>
      <c r="C18" s="408">
        <v>20000</v>
      </c>
      <c r="D18" s="408">
        <v>20000</v>
      </c>
      <c r="E18" s="408">
        <f t="shared" si="0"/>
        <v>0</v>
      </c>
    </row>
    <row r="19" spans="1:5" ht="25.5">
      <c r="A19" s="432" t="s">
        <v>493</v>
      </c>
      <c r="B19" s="433">
        <v>3921.78</v>
      </c>
      <c r="C19" s="433">
        <v>18507.650000000001</v>
      </c>
      <c r="D19" s="433">
        <v>19741.12</v>
      </c>
      <c r="E19" s="433">
        <f t="shared" ref="E19" si="1">SUM(B19+C19-D19)</f>
        <v>2688.3100000000013</v>
      </c>
    </row>
    <row r="20" spans="1:5" ht="15.75">
      <c r="A20" s="412" t="s">
        <v>385</v>
      </c>
      <c r="B20" s="413">
        <f>SUM(B15:B18)</f>
        <v>3299.58</v>
      </c>
      <c r="C20" s="413">
        <f>SUM(C15:C18)</f>
        <v>210469.15</v>
      </c>
      <c r="D20" s="413">
        <f>SUM(D15:D19)</f>
        <v>229881.55</v>
      </c>
      <c r="E20" s="413">
        <f>SUM(E15:E18)</f>
        <v>3628.2999999999997</v>
      </c>
    </row>
    <row r="21" spans="1:5">
      <c r="A21" s="414"/>
      <c r="B21" s="414"/>
      <c r="C21" s="414"/>
      <c r="D21" s="400"/>
      <c r="E21" s="415"/>
    </row>
    <row r="22" spans="1:5">
      <c r="A22" s="416"/>
      <c r="B22" s="416"/>
      <c r="C22" s="416"/>
      <c r="D22" s="416"/>
      <c r="E22" s="416"/>
    </row>
    <row r="23" spans="1:5">
      <c r="A23" s="417" t="s">
        <v>230</v>
      </c>
      <c r="B23" s="418"/>
      <c r="C23" s="419"/>
      <c r="D23" s="617" t="s">
        <v>231</v>
      </c>
      <c r="E23" s="617"/>
    </row>
    <row r="24" spans="1:5" ht="12" customHeight="1">
      <c r="A24" s="416"/>
      <c r="B24" s="420" t="s">
        <v>233</v>
      </c>
      <c r="C24" s="416"/>
      <c r="D24" s="614" t="s">
        <v>488</v>
      </c>
      <c r="E24" s="614"/>
    </row>
    <row r="25" spans="1:5" ht="25.5" customHeight="1">
      <c r="A25" s="421" t="s">
        <v>489</v>
      </c>
      <c r="B25" s="418"/>
      <c r="C25" s="419"/>
      <c r="D25" s="617" t="s">
        <v>236</v>
      </c>
      <c r="E25" s="617"/>
    </row>
    <row r="26" spans="1:5">
      <c r="A26" s="416"/>
      <c r="B26" s="420" t="s">
        <v>233</v>
      </c>
      <c r="C26" s="416"/>
      <c r="D26" s="614" t="s">
        <v>488</v>
      </c>
      <c r="E26" s="614"/>
    </row>
    <row r="27" spans="1:5">
      <c r="A27" s="422"/>
      <c r="B27" s="422"/>
      <c r="C27" s="422"/>
      <c r="D27" s="415"/>
      <c r="E27" s="415"/>
    </row>
    <row r="28" spans="1:5">
      <c r="A28" s="416"/>
      <c r="B28" s="416"/>
      <c r="C28" s="416"/>
      <c r="D28" s="416"/>
      <c r="E28" s="416"/>
    </row>
    <row r="29" spans="1:5">
      <c r="A29" s="416"/>
      <c r="B29" s="416"/>
      <c r="C29" s="416"/>
      <c r="D29" s="416"/>
      <c r="E29" s="416"/>
    </row>
    <row r="30" spans="1:5">
      <c r="A30" s="416"/>
      <c r="B30" s="416"/>
      <c r="C30" s="416"/>
      <c r="D30" s="416"/>
      <c r="E30" s="416"/>
    </row>
    <row r="31" spans="1:5">
      <c r="A31" s="416"/>
      <c r="B31" s="416"/>
      <c r="C31" s="416"/>
      <c r="D31" s="416"/>
      <c r="E31" s="416"/>
    </row>
    <row r="32" spans="1:5">
      <c r="A32" s="416"/>
      <c r="B32" s="416"/>
      <c r="C32" s="416"/>
      <c r="D32" s="416"/>
      <c r="E32" s="416"/>
    </row>
    <row r="33" spans="1:5">
      <c r="A33" s="416"/>
      <c r="B33" s="416"/>
      <c r="C33" s="416"/>
      <c r="D33" s="416"/>
      <c r="E33" s="416"/>
    </row>
    <row r="34" spans="1:5">
      <c r="A34" s="416"/>
      <c r="B34" s="416"/>
      <c r="C34" s="416"/>
      <c r="D34" s="416"/>
      <c r="E34" s="416"/>
    </row>
    <row r="35" spans="1:5">
      <c r="A35" s="416"/>
      <c r="B35" s="416"/>
      <c r="C35" s="416"/>
      <c r="D35" s="416"/>
      <c r="E35" s="416"/>
    </row>
    <row r="36" spans="1:5">
      <c r="A36" s="416"/>
      <c r="B36" s="416"/>
      <c r="C36" s="416"/>
      <c r="D36" s="416"/>
      <c r="E36" s="416"/>
    </row>
    <row r="37" spans="1:5">
      <c r="A37" s="416"/>
      <c r="B37" s="416"/>
      <c r="C37" s="416"/>
      <c r="D37" s="416"/>
      <c r="E37" s="416"/>
    </row>
    <row r="38" spans="1:5">
      <c r="A38" s="416"/>
      <c r="B38" s="416"/>
      <c r="C38" s="416"/>
      <c r="D38" s="416"/>
      <c r="E38" s="416"/>
    </row>
    <row r="39" spans="1:5">
      <c r="A39" s="423"/>
      <c r="B39" s="423"/>
      <c r="C39" s="423"/>
      <c r="D39" s="423"/>
      <c r="E39" s="423"/>
    </row>
    <row r="40" spans="1:5">
      <c r="A40" s="416"/>
      <c r="B40" s="416"/>
      <c r="C40" s="416"/>
      <c r="D40" s="416"/>
      <c r="E40" s="416"/>
    </row>
    <row r="41" spans="1:5">
      <c r="A41" s="416"/>
      <c r="B41" s="416"/>
      <c r="C41" s="416"/>
      <c r="D41" s="416"/>
      <c r="E41" s="416"/>
    </row>
    <row r="42" spans="1:5">
      <c r="A42" s="416"/>
      <c r="B42" s="416"/>
      <c r="C42" s="416"/>
      <c r="D42" s="416"/>
      <c r="E42" s="416"/>
    </row>
    <row r="43" spans="1:5">
      <c r="A43" s="416"/>
      <c r="B43" s="416"/>
      <c r="C43" s="416"/>
      <c r="D43" s="416"/>
      <c r="E43" s="416"/>
    </row>
    <row r="44" spans="1:5">
      <c r="A44" s="416"/>
      <c r="B44" s="416"/>
      <c r="C44" s="416"/>
      <c r="D44" s="416"/>
      <c r="E44" s="416"/>
    </row>
    <row r="45" spans="1:5">
      <c r="A45" s="423"/>
      <c r="B45" s="423"/>
      <c r="C45" s="423"/>
      <c r="D45" s="423"/>
      <c r="E45" s="423"/>
    </row>
    <row r="46" spans="1:5">
      <c r="A46" s="416"/>
      <c r="B46" s="416"/>
      <c r="C46" s="416"/>
      <c r="D46" s="416"/>
      <c r="E46" s="416"/>
    </row>
    <row r="47" spans="1:5">
      <c r="A47" s="416"/>
      <c r="B47" s="416"/>
      <c r="C47" s="416"/>
      <c r="D47" s="416"/>
      <c r="E47" s="416"/>
    </row>
    <row r="48" spans="1:5">
      <c r="A48" s="422"/>
      <c r="B48" s="422"/>
      <c r="C48" s="422"/>
      <c r="D48" s="415"/>
      <c r="E48" s="415"/>
    </row>
    <row r="49" spans="1:5">
      <c r="A49" s="416"/>
      <c r="B49" s="416"/>
      <c r="C49" s="416"/>
      <c r="D49" s="416"/>
      <c r="E49" s="416"/>
    </row>
    <row r="50" spans="1:5">
      <c r="A50" s="416"/>
      <c r="B50" s="416"/>
      <c r="C50" s="416"/>
      <c r="D50" s="416"/>
      <c r="E50" s="416"/>
    </row>
    <row r="51" spans="1:5">
      <c r="A51" s="423"/>
      <c r="B51" s="423"/>
      <c r="C51" s="423"/>
      <c r="D51" s="423"/>
      <c r="E51" s="423"/>
    </row>
    <row r="52" spans="1:5">
      <c r="A52" s="423"/>
      <c r="B52" s="423"/>
      <c r="C52" s="423"/>
      <c r="D52" s="423"/>
      <c r="E52" s="423"/>
    </row>
    <row r="53" spans="1:5">
      <c r="A53" s="416"/>
      <c r="B53" s="416"/>
      <c r="C53" s="416"/>
      <c r="D53" s="416"/>
      <c r="E53" s="416"/>
    </row>
    <row r="54" spans="1:5">
      <c r="A54" s="423"/>
      <c r="B54" s="423"/>
      <c r="C54" s="423"/>
      <c r="D54" s="423"/>
      <c r="E54" s="423"/>
    </row>
    <row r="55" spans="1:5">
      <c r="A55" s="416"/>
      <c r="B55" s="416"/>
      <c r="C55" s="416"/>
      <c r="D55" s="416"/>
      <c r="E55" s="416"/>
    </row>
    <row r="56" spans="1:5">
      <c r="A56" s="416"/>
      <c r="B56" s="416"/>
      <c r="C56" s="416"/>
      <c r="D56" s="416"/>
      <c r="E56" s="416"/>
    </row>
    <row r="57" spans="1:5">
      <c r="A57" s="416"/>
      <c r="B57" s="416"/>
      <c r="C57" s="416"/>
      <c r="D57" s="416"/>
      <c r="E57" s="416"/>
    </row>
    <row r="58" spans="1:5">
      <c r="A58" s="416"/>
      <c r="B58" s="416"/>
      <c r="C58" s="416"/>
      <c r="D58" s="416"/>
      <c r="E58" s="416"/>
    </row>
    <row r="59" spans="1:5">
      <c r="A59" s="416"/>
      <c r="B59" s="416"/>
      <c r="C59" s="416"/>
      <c r="D59" s="416"/>
      <c r="E59" s="416"/>
    </row>
    <row r="60" spans="1:5">
      <c r="A60" s="416"/>
      <c r="B60" s="416"/>
      <c r="C60" s="416"/>
      <c r="D60" s="416"/>
      <c r="E60" s="416"/>
    </row>
    <row r="61" spans="1:5">
      <c r="A61" s="416"/>
      <c r="B61" s="416"/>
      <c r="C61" s="416"/>
      <c r="D61" s="416"/>
      <c r="E61" s="416"/>
    </row>
    <row r="62" spans="1:5">
      <c r="A62" s="416"/>
      <c r="B62" s="416"/>
      <c r="C62" s="416"/>
      <c r="D62" s="416"/>
      <c r="E62" s="416"/>
    </row>
    <row r="63" spans="1:5">
      <c r="A63" s="416"/>
      <c r="B63" s="416"/>
      <c r="C63" s="416"/>
      <c r="D63" s="416"/>
      <c r="E63" s="416"/>
    </row>
    <row r="64" spans="1:5">
      <c r="A64" s="422"/>
      <c r="B64" s="422"/>
      <c r="C64" s="422"/>
      <c r="D64" s="415"/>
      <c r="E64" s="415"/>
    </row>
    <row r="65" spans="1:5">
      <c r="A65" s="416"/>
      <c r="B65" s="416"/>
      <c r="C65" s="416"/>
      <c r="D65" s="416"/>
      <c r="E65" s="416"/>
    </row>
    <row r="66" spans="1:5">
      <c r="A66" s="416"/>
      <c r="B66" s="416"/>
      <c r="C66" s="416"/>
      <c r="D66" s="416"/>
      <c r="E66" s="416"/>
    </row>
    <row r="67" spans="1:5">
      <c r="A67" s="416"/>
      <c r="B67" s="416"/>
      <c r="C67" s="416"/>
      <c r="D67" s="416"/>
      <c r="E67" s="416"/>
    </row>
    <row r="68" spans="1:5">
      <c r="A68" s="416"/>
      <c r="B68" s="416"/>
      <c r="C68" s="416"/>
      <c r="D68" s="416"/>
      <c r="E68" s="416"/>
    </row>
    <row r="69" spans="1:5">
      <c r="A69" s="416"/>
      <c r="B69" s="416"/>
      <c r="C69" s="416"/>
      <c r="D69" s="416"/>
      <c r="E69" s="416"/>
    </row>
    <row r="70" spans="1:5">
      <c r="A70" s="416"/>
      <c r="B70" s="416"/>
      <c r="C70" s="416"/>
      <c r="D70" s="416"/>
      <c r="E70" s="416"/>
    </row>
    <row r="71" spans="1:5">
      <c r="A71" s="416"/>
      <c r="B71" s="416"/>
      <c r="C71" s="416"/>
      <c r="D71" s="416"/>
      <c r="E71" s="416"/>
    </row>
    <row r="72" spans="1:5">
      <c r="A72" s="416"/>
      <c r="B72" s="416"/>
      <c r="C72" s="416"/>
      <c r="D72" s="416"/>
      <c r="E72" s="416"/>
    </row>
    <row r="73" spans="1:5">
      <c r="A73" s="422"/>
      <c r="B73" s="422"/>
      <c r="C73" s="422"/>
      <c r="D73" s="415"/>
      <c r="E73" s="415"/>
    </row>
    <row r="74" spans="1:5">
      <c r="A74" s="416"/>
      <c r="B74" s="416"/>
      <c r="C74" s="416"/>
      <c r="D74" s="416"/>
      <c r="E74" s="416"/>
    </row>
    <row r="75" spans="1:5">
      <c r="A75" s="416"/>
      <c r="B75" s="416"/>
      <c r="C75" s="416"/>
      <c r="D75" s="416"/>
      <c r="E75" s="416"/>
    </row>
    <row r="76" spans="1:5">
      <c r="A76" s="416"/>
      <c r="B76" s="416"/>
      <c r="C76" s="416"/>
      <c r="D76" s="416"/>
      <c r="E76" s="416"/>
    </row>
    <row r="77" spans="1:5">
      <c r="A77" s="416"/>
      <c r="B77" s="416"/>
      <c r="C77" s="416"/>
      <c r="D77" s="416"/>
      <c r="E77" s="416"/>
    </row>
    <row r="78" spans="1:5">
      <c r="A78" s="416"/>
      <c r="B78" s="416"/>
      <c r="C78" s="416"/>
      <c r="D78" s="416"/>
      <c r="E78" s="416"/>
    </row>
    <row r="79" spans="1:5">
      <c r="A79" s="416"/>
      <c r="B79" s="416"/>
      <c r="C79" s="416"/>
      <c r="D79" s="416"/>
      <c r="E79" s="416"/>
    </row>
    <row r="80" spans="1:5">
      <c r="A80" s="416"/>
      <c r="B80" s="416"/>
      <c r="C80" s="416"/>
      <c r="D80" s="416"/>
      <c r="E80" s="416"/>
    </row>
    <row r="81" spans="1:5">
      <c r="A81" s="416"/>
      <c r="B81" s="416"/>
      <c r="C81" s="416"/>
      <c r="D81" s="416"/>
      <c r="E81" s="416"/>
    </row>
    <row r="82" spans="1:5">
      <c r="A82" s="416"/>
      <c r="B82" s="416"/>
      <c r="C82" s="416"/>
      <c r="D82" s="416"/>
      <c r="E82" s="416"/>
    </row>
    <row r="83" spans="1:5">
      <c r="A83" s="414"/>
      <c r="B83" s="414"/>
      <c r="C83" s="414"/>
      <c r="D83" s="416"/>
      <c r="E83" s="416"/>
    </row>
    <row r="84" spans="1:5">
      <c r="A84" s="416"/>
      <c r="B84" s="416"/>
      <c r="C84" s="416"/>
      <c r="D84" s="416"/>
      <c r="E84" s="416"/>
    </row>
    <row r="85" spans="1:5">
      <c r="A85" s="416"/>
      <c r="B85" s="416"/>
      <c r="C85" s="416"/>
      <c r="D85" s="416"/>
      <c r="E85" s="416"/>
    </row>
    <row r="86" spans="1:5">
      <c r="A86" s="416"/>
      <c r="B86" s="416"/>
      <c r="C86" s="416"/>
      <c r="D86" s="416"/>
      <c r="E86" s="416"/>
    </row>
    <row r="87" spans="1:5">
      <c r="A87" s="416"/>
      <c r="B87" s="416"/>
      <c r="C87" s="416"/>
      <c r="D87" s="416"/>
      <c r="E87" s="416"/>
    </row>
    <row r="88" spans="1:5">
      <c r="A88" s="416"/>
      <c r="B88" s="416"/>
      <c r="C88" s="416"/>
      <c r="D88" s="416"/>
      <c r="E88" s="416"/>
    </row>
    <row r="89" spans="1:5">
      <c r="A89" s="416"/>
      <c r="B89" s="416"/>
      <c r="C89" s="416"/>
      <c r="D89" s="416"/>
      <c r="E89" s="416"/>
    </row>
    <row r="90" spans="1:5">
      <c r="A90" s="422"/>
      <c r="B90" s="422"/>
      <c r="C90" s="422"/>
      <c r="D90" s="415"/>
      <c r="E90" s="415"/>
    </row>
    <row r="91" spans="1:5">
      <c r="A91" s="423"/>
      <c r="B91" s="423"/>
      <c r="C91" s="423"/>
      <c r="D91" s="423"/>
      <c r="E91" s="423"/>
    </row>
    <row r="92" spans="1:5">
      <c r="A92" s="416"/>
      <c r="B92" s="416"/>
      <c r="C92" s="416"/>
      <c r="D92" s="416"/>
      <c r="E92" s="416"/>
    </row>
    <row r="93" spans="1:5">
      <c r="A93" s="416"/>
      <c r="B93" s="416"/>
      <c r="C93" s="416"/>
      <c r="D93" s="416"/>
      <c r="E93" s="416"/>
    </row>
    <row r="94" spans="1:5">
      <c r="A94" s="423"/>
      <c r="B94" s="423"/>
      <c r="C94" s="423"/>
      <c r="D94" s="423"/>
      <c r="E94" s="423"/>
    </row>
    <row r="95" spans="1:5">
      <c r="A95" s="416"/>
      <c r="B95" s="416"/>
      <c r="C95" s="416"/>
      <c r="D95" s="416"/>
      <c r="E95" s="416"/>
    </row>
    <row r="96" spans="1:5">
      <c r="A96" s="416"/>
      <c r="B96" s="416"/>
      <c r="C96" s="416"/>
      <c r="D96" s="416"/>
      <c r="E96" s="416"/>
    </row>
    <row r="97" spans="1:5">
      <c r="A97" s="416"/>
      <c r="B97" s="416"/>
      <c r="C97" s="416"/>
      <c r="D97" s="416"/>
      <c r="E97" s="416"/>
    </row>
    <row r="98" spans="1:5">
      <c r="A98" s="423"/>
      <c r="B98" s="423"/>
      <c r="C98" s="423"/>
      <c r="D98" s="423"/>
      <c r="E98" s="423"/>
    </row>
    <row r="99" spans="1:5">
      <c r="A99" s="423"/>
      <c r="B99" s="423"/>
      <c r="C99" s="423"/>
      <c r="D99" s="423"/>
      <c r="E99" s="423"/>
    </row>
    <row r="100" spans="1:5">
      <c r="A100" s="422"/>
      <c r="B100" s="422"/>
      <c r="C100" s="422"/>
      <c r="D100" s="415"/>
      <c r="E100" s="415"/>
    </row>
    <row r="101" spans="1:5">
      <c r="A101" s="416"/>
      <c r="B101" s="416"/>
      <c r="C101" s="416"/>
      <c r="D101" s="416"/>
      <c r="E101" s="416"/>
    </row>
    <row r="102" spans="1:5">
      <c r="A102" s="416"/>
      <c r="B102" s="416"/>
      <c r="C102" s="416"/>
      <c r="D102" s="416"/>
      <c r="E102" s="416"/>
    </row>
    <row r="103" spans="1:5">
      <c r="A103" s="422"/>
      <c r="B103" s="422"/>
      <c r="C103" s="415"/>
      <c r="D103" s="415"/>
      <c r="E103" s="415"/>
    </row>
    <row r="104" spans="1:5">
      <c r="A104" s="414"/>
      <c r="B104" s="414"/>
      <c r="C104" s="414"/>
      <c r="D104" s="415"/>
      <c r="E104" s="415"/>
    </row>
    <row r="105" spans="1:5">
      <c r="A105" s="416"/>
      <c r="B105" s="416"/>
      <c r="C105" s="416"/>
      <c r="D105" s="416"/>
      <c r="E105" s="416"/>
    </row>
    <row r="106" spans="1:5">
      <c r="A106" s="416"/>
      <c r="B106" s="416"/>
      <c r="C106" s="416"/>
      <c r="D106" s="416"/>
      <c r="E106" s="416"/>
    </row>
    <row r="107" spans="1:5">
      <c r="A107" s="416"/>
      <c r="B107" s="416"/>
      <c r="C107" s="416"/>
      <c r="D107" s="416"/>
      <c r="E107" s="416"/>
    </row>
    <row r="108" spans="1:5">
      <c r="A108" s="416"/>
      <c r="B108" s="416"/>
      <c r="C108" s="416"/>
      <c r="D108" s="416"/>
      <c r="E108" s="416"/>
    </row>
    <row r="109" spans="1:5">
      <c r="A109" s="416"/>
      <c r="B109" s="416"/>
      <c r="C109" s="416"/>
      <c r="D109" s="416"/>
      <c r="E109" s="416"/>
    </row>
    <row r="110" spans="1:5">
      <c r="A110" s="416"/>
      <c r="B110" s="416"/>
      <c r="C110" s="416"/>
      <c r="D110" s="416"/>
      <c r="E110" s="416"/>
    </row>
    <row r="111" spans="1:5">
      <c r="A111" s="416"/>
      <c r="B111" s="416"/>
      <c r="C111" s="416"/>
      <c r="D111" s="416"/>
      <c r="E111" s="416"/>
    </row>
    <row r="112" spans="1:5">
      <c r="A112" s="416"/>
      <c r="B112" s="416"/>
      <c r="C112" s="416"/>
      <c r="D112" s="416"/>
      <c r="E112" s="416"/>
    </row>
    <row r="113" spans="1:5">
      <c r="A113" s="416"/>
      <c r="B113" s="416"/>
      <c r="C113" s="416"/>
      <c r="D113" s="416"/>
      <c r="E113" s="416"/>
    </row>
    <row r="114" spans="1:5">
      <c r="A114" s="416"/>
      <c r="B114" s="416"/>
      <c r="C114" s="416"/>
      <c r="D114" s="416"/>
      <c r="E114" s="416"/>
    </row>
    <row r="115" spans="1:5">
      <c r="A115" s="416"/>
      <c r="B115" s="416"/>
      <c r="C115" s="416"/>
      <c r="D115" s="416"/>
      <c r="E115" s="416"/>
    </row>
    <row r="116" spans="1:5">
      <c r="A116" s="416"/>
      <c r="B116" s="416"/>
      <c r="C116" s="416"/>
      <c r="D116" s="416"/>
      <c r="E116" s="416"/>
    </row>
    <row r="117" spans="1:5">
      <c r="A117" s="416"/>
      <c r="B117" s="416"/>
      <c r="C117" s="416"/>
      <c r="D117" s="416"/>
      <c r="E117" s="416"/>
    </row>
    <row r="118" spans="1:5">
      <c r="A118" s="416"/>
      <c r="B118" s="416"/>
      <c r="C118" s="416"/>
      <c r="D118" s="416"/>
      <c r="E118" s="416"/>
    </row>
    <row r="119" spans="1:5">
      <c r="A119" s="416"/>
      <c r="B119" s="416"/>
      <c r="C119" s="416"/>
      <c r="D119" s="416"/>
      <c r="E119" s="416"/>
    </row>
    <row r="120" spans="1:5">
      <c r="A120" s="416"/>
      <c r="B120" s="416"/>
      <c r="C120" s="416"/>
      <c r="D120" s="416"/>
      <c r="E120" s="416"/>
    </row>
    <row r="121" spans="1:5">
      <c r="A121" s="424"/>
      <c r="B121" s="424"/>
      <c r="C121" s="424"/>
      <c r="D121" s="424"/>
      <c r="E121" s="424"/>
    </row>
    <row r="122" spans="1:5">
      <c r="A122" s="423"/>
      <c r="B122" s="423"/>
      <c r="C122" s="423"/>
      <c r="D122" s="423"/>
      <c r="E122" s="423"/>
    </row>
    <row r="123" spans="1:5">
      <c r="A123" s="423"/>
      <c r="B123" s="423"/>
      <c r="C123" s="423"/>
      <c r="D123" s="423"/>
      <c r="E123" s="423"/>
    </row>
    <row r="124" spans="1:5">
      <c r="A124" s="416"/>
      <c r="B124" s="416"/>
      <c r="C124" s="416"/>
      <c r="D124" s="416"/>
      <c r="E124" s="416"/>
    </row>
    <row r="125" spans="1:5">
      <c r="A125" s="423"/>
      <c r="B125" s="423"/>
      <c r="C125" s="423"/>
      <c r="D125" s="423"/>
      <c r="E125" s="423"/>
    </row>
    <row r="126" spans="1:5">
      <c r="A126" s="416"/>
      <c r="B126" s="416"/>
      <c r="C126" s="416"/>
      <c r="D126" s="416"/>
      <c r="E126" s="416"/>
    </row>
    <row r="127" spans="1:5">
      <c r="A127" s="423"/>
      <c r="B127" s="423"/>
      <c r="C127" s="423"/>
      <c r="D127" s="423"/>
      <c r="E127" s="423"/>
    </row>
    <row r="128" spans="1:5">
      <c r="A128" s="416"/>
      <c r="B128" s="416"/>
      <c r="C128" s="416"/>
      <c r="D128" s="416"/>
      <c r="E128" s="416"/>
    </row>
    <row r="129" spans="1:5">
      <c r="A129" s="416"/>
      <c r="B129" s="416"/>
      <c r="C129" s="416"/>
      <c r="D129" s="416"/>
      <c r="E129" s="416"/>
    </row>
    <row r="130" spans="1:5">
      <c r="A130" s="416"/>
      <c r="B130" s="416"/>
      <c r="C130" s="416"/>
      <c r="D130" s="416"/>
      <c r="E130" s="416"/>
    </row>
    <row r="131" spans="1:5">
      <c r="A131" s="416"/>
      <c r="B131" s="416"/>
      <c r="C131" s="416"/>
      <c r="D131" s="416"/>
      <c r="E131" s="416"/>
    </row>
    <row r="132" spans="1:5">
      <c r="A132" s="416"/>
      <c r="B132" s="416"/>
      <c r="C132" s="416"/>
      <c r="D132" s="416"/>
      <c r="E132" s="416"/>
    </row>
    <row r="133" spans="1:5">
      <c r="A133" s="416"/>
      <c r="B133" s="416"/>
      <c r="C133" s="416"/>
      <c r="D133" s="416"/>
      <c r="E133" s="416"/>
    </row>
    <row r="134" spans="1:5">
      <c r="A134" s="425"/>
      <c r="B134" s="425"/>
      <c r="C134" s="425"/>
      <c r="D134" s="425"/>
      <c r="E134" s="425"/>
    </row>
    <row r="135" spans="1:5">
      <c r="A135" s="425"/>
      <c r="B135" s="425"/>
      <c r="C135" s="425"/>
      <c r="D135" s="425"/>
      <c r="E135" s="425"/>
    </row>
    <row r="136" spans="1:5">
      <c r="A136" s="414"/>
      <c r="B136" s="414"/>
      <c r="C136" s="414"/>
      <c r="D136" s="415"/>
      <c r="E136" s="415"/>
    </row>
    <row r="137" spans="1:5">
      <c r="A137" s="416"/>
      <c r="B137" s="416"/>
      <c r="C137" s="416"/>
      <c r="D137" s="416"/>
      <c r="E137" s="416"/>
    </row>
    <row r="138" spans="1:5">
      <c r="A138" s="416"/>
      <c r="B138" s="416"/>
      <c r="C138" s="416"/>
      <c r="D138" s="416"/>
      <c r="E138" s="416"/>
    </row>
    <row r="139" spans="1:5">
      <c r="A139" s="416"/>
      <c r="B139" s="416"/>
      <c r="C139" s="416"/>
      <c r="D139" s="416"/>
      <c r="E139" s="416"/>
    </row>
    <row r="140" spans="1:5">
      <c r="A140" s="416"/>
      <c r="B140" s="416"/>
      <c r="C140" s="416"/>
      <c r="D140" s="416"/>
      <c r="E140" s="416"/>
    </row>
    <row r="141" spans="1:5">
      <c r="A141" s="416"/>
      <c r="B141" s="416"/>
      <c r="C141" s="416"/>
      <c r="D141" s="416"/>
      <c r="E141" s="416"/>
    </row>
    <row r="142" spans="1:5">
      <c r="A142" s="416"/>
      <c r="B142" s="416"/>
      <c r="C142" s="416"/>
      <c r="D142" s="416"/>
      <c r="E142" s="416"/>
    </row>
    <row r="143" spans="1:5">
      <c r="A143" s="416"/>
      <c r="B143" s="416"/>
      <c r="C143" s="416"/>
      <c r="D143" s="416"/>
      <c r="E143" s="416"/>
    </row>
    <row r="144" spans="1:5">
      <c r="A144" s="416"/>
      <c r="B144" s="416"/>
      <c r="C144" s="416"/>
      <c r="D144" s="416"/>
      <c r="E144" s="416"/>
    </row>
    <row r="145" spans="1:5">
      <c r="A145" s="414"/>
      <c r="B145" s="414"/>
      <c r="C145" s="414"/>
      <c r="D145" s="415"/>
      <c r="E145" s="415"/>
    </row>
    <row r="146" spans="1:5">
      <c r="A146" s="416"/>
      <c r="B146" s="416"/>
      <c r="C146" s="416"/>
      <c r="D146" s="416"/>
      <c r="E146" s="416"/>
    </row>
    <row r="147" spans="1:5">
      <c r="A147" s="416"/>
      <c r="B147" s="416"/>
      <c r="C147" s="416"/>
      <c r="D147" s="416"/>
      <c r="E147" s="416"/>
    </row>
    <row r="148" spans="1:5">
      <c r="A148" s="416"/>
      <c r="B148" s="416"/>
      <c r="C148" s="416"/>
      <c r="D148" s="416"/>
      <c r="E148" s="416"/>
    </row>
    <row r="149" spans="1:5">
      <c r="A149" s="416"/>
      <c r="B149" s="416"/>
      <c r="C149" s="416"/>
      <c r="D149" s="416"/>
      <c r="E149" s="416"/>
    </row>
    <row r="150" spans="1:5">
      <c r="A150" s="416"/>
      <c r="B150" s="416"/>
      <c r="C150" s="416"/>
      <c r="D150" s="416"/>
      <c r="E150" s="416"/>
    </row>
    <row r="151" spans="1:5">
      <c r="A151" s="416"/>
      <c r="B151" s="416"/>
      <c r="C151" s="416"/>
      <c r="D151" s="416"/>
      <c r="E151" s="416"/>
    </row>
    <row r="152" spans="1:5">
      <c r="A152" s="416"/>
      <c r="B152" s="416"/>
      <c r="C152" s="416"/>
      <c r="D152" s="416"/>
      <c r="E152" s="416"/>
    </row>
    <row r="153" spans="1:5">
      <c r="A153" s="416"/>
      <c r="B153" s="416"/>
      <c r="C153" s="416"/>
      <c r="D153" s="416"/>
      <c r="E153" s="416"/>
    </row>
    <row r="154" spans="1:5">
      <c r="A154" s="416"/>
      <c r="B154" s="416"/>
      <c r="C154" s="416"/>
      <c r="D154" s="416"/>
      <c r="E154" s="416"/>
    </row>
    <row r="155" spans="1:5">
      <c r="A155" s="416"/>
      <c r="B155" s="416"/>
      <c r="C155" s="416"/>
      <c r="D155" s="416"/>
      <c r="E155" s="416"/>
    </row>
    <row r="156" spans="1:5">
      <c r="A156" s="425"/>
      <c r="B156" s="425"/>
      <c r="C156" s="425"/>
      <c r="D156" s="425"/>
      <c r="E156" s="425"/>
    </row>
    <row r="157" spans="1:5">
      <c r="A157" s="426"/>
      <c r="B157" s="426"/>
      <c r="C157" s="426"/>
      <c r="D157" s="426"/>
      <c r="E157" s="426"/>
    </row>
    <row r="158" spans="1:5">
      <c r="A158" s="426"/>
      <c r="B158" s="426"/>
      <c r="C158" s="426"/>
      <c r="D158" s="426"/>
      <c r="E158" s="426"/>
    </row>
    <row r="159" spans="1:5">
      <c r="A159" s="426"/>
      <c r="B159" s="426"/>
      <c r="C159" s="426"/>
      <c r="D159" s="426"/>
      <c r="E159" s="426"/>
    </row>
    <row r="160" spans="1:5">
      <c r="A160" s="426"/>
      <c r="B160" s="426"/>
      <c r="C160" s="426"/>
      <c r="D160" s="426"/>
      <c r="E160" s="426"/>
    </row>
    <row r="161" spans="1:5">
      <c r="A161" s="426"/>
      <c r="B161" s="426"/>
      <c r="C161" s="426"/>
      <c r="D161" s="426"/>
      <c r="E161" s="426"/>
    </row>
  </sheetData>
  <mergeCells count="6">
    <mergeCell ref="D26:E26"/>
    <mergeCell ref="A9:E9"/>
    <mergeCell ref="A11:D11"/>
    <mergeCell ref="D23:E23"/>
    <mergeCell ref="D24:E24"/>
    <mergeCell ref="D25:E25"/>
  </mergeCells>
  <pageMargins left="0.70866141732283472" right="3.937007874015748E-2" top="3.937007874015748E-2" bottom="3.937007874015748E-2" header="0" footer="0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2019E-7CE6-4C28-959C-BD8341AA1CC9}">
  <sheetPr>
    <pageSetUpPr fitToPage="1"/>
  </sheetPr>
  <dimension ref="A1:T36"/>
  <sheetViews>
    <sheetView topLeftCell="A5" workbookViewId="0">
      <selection activeCell="F24" sqref="F24"/>
    </sheetView>
  </sheetViews>
  <sheetFormatPr defaultRowHeight="12"/>
  <cols>
    <col min="1" max="1" width="23.42578125" style="156" customWidth="1"/>
    <col min="2" max="2" width="7.85546875" style="156" customWidth="1"/>
    <col min="3" max="4" width="8.140625" style="156" customWidth="1"/>
    <col min="5" max="5" width="7.5703125" style="156" customWidth="1"/>
    <col min="6" max="7" width="7.42578125" style="156" customWidth="1"/>
    <col min="8" max="8" width="8.42578125" style="156" customWidth="1"/>
    <col min="9" max="9" width="8.140625" style="156" customWidth="1"/>
    <col min="10" max="10" width="6" style="156" customWidth="1"/>
    <col min="11" max="11" width="8.140625" style="156" customWidth="1"/>
    <col min="12" max="12" width="8" style="156" customWidth="1"/>
    <col min="13" max="13" width="8.140625" style="156" customWidth="1"/>
    <col min="14" max="14" width="9.42578125" style="156" customWidth="1"/>
    <col min="15" max="15" width="9.140625" style="156"/>
    <col min="16" max="17" width="8" style="156" customWidth="1"/>
    <col min="18" max="18" width="7.5703125" style="156" customWidth="1"/>
    <col min="19" max="19" width="5.28515625" style="156" customWidth="1"/>
    <col min="20" max="20" width="11" style="156" customWidth="1"/>
    <col min="21" max="16384" width="9.140625" style="157"/>
  </cols>
  <sheetData>
    <row r="1" spans="1:20">
      <c r="P1" s="631" t="s">
        <v>252</v>
      </c>
      <c r="Q1" s="631"/>
      <c r="R1" s="631"/>
      <c r="S1" s="631"/>
      <c r="T1" s="631"/>
    </row>
    <row r="2" spans="1:20" ht="21.75" customHeight="1">
      <c r="B2" s="625" t="s">
        <v>253</v>
      </c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158"/>
      <c r="P2" s="631"/>
      <c r="Q2" s="631"/>
      <c r="R2" s="631"/>
      <c r="S2" s="631"/>
      <c r="T2" s="631"/>
    </row>
    <row r="3" spans="1:20">
      <c r="H3" s="156" t="s">
        <v>254</v>
      </c>
      <c r="I3" s="159"/>
      <c r="J3" s="159"/>
      <c r="K3" s="159"/>
      <c r="L3" s="159"/>
      <c r="M3" s="159"/>
      <c r="N3" s="159"/>
      <c r="O3" s="160"/>
      <c r="P3" s="160"/>
      <c r="Q3" s="160"/>
      <c r="R3" s="160"/>
      <c r="S3" s="160"/>
      <c r="T3" s="160"/>
    </row>
    <row r="4" spans="1:20" hidden="1">
      <c r="I4" s="159"/>
      <c r="J4" s="159"/>
      <c r="K4" s="159"/>
      <c r="L4" s="159"/>
      <c r="M4" s="159"/>
      <c r="N4" s="159"/>
      <c r="O4" s="160"/>
      <c r="P4" s="160"/>
      <c r="Q4" s="160"/>
      <c r="R4" s="160"/>
      <c r="S4" s="160"/>
      <c r="T4" s="160"/>
    </row>
    <row r="5" spans="1:20" ht="12.75">
      <c r="A5" s="632" t="s">
        <v>500</v>
      </c>
      <c r="B5" s="632"/>
      <c r="C5" s="632"/>
      <c r="D5" s="632"/>
      <c r="E5" s="632"/>
      <c r="F5" s="632"/>
      <c r="G5" s="632"/>
      <c r="H5" s="632"/>
      <c r="I5" s="632"/>
      <c r="J5" s="632"/>
      <c r="K5" s="632"/>
      <c r="L5" s="632"/>
      <c r="M5" s="632"/>
      <c r="N5" s="632"/>
      <c r="O5" s="632"/>
      <c r="P5" s="632"/>
      <c r="Q5" s="632"/>
      <c r="R5" s="632"/>
      <c r="S5" s="632"/>
      <c r="T5" s="632"/>
    </row>
    <row r="6" spans="1:20">
      <c r="A6" s="161"/>
      <c r="B6" s="161"/>
      <c r="C6" s="161"/>
      <c r="D6" s="626" t="s">
        <v>496</v>
      </c>
      <c r="E6" s="626"/>
      <c r="F6" s="626"/>
      <c r="G6" s="626"/>
      <c r="H6" s="626"/>
      <c r="I6" s="626"/>
      <c r="J6" s="626"/>
      <c r="K6" s="626"/>
      <c r="L6" s="626"/>
      <c r="M6" s="626"/>
      <c r="N6" s="162"/>
      <c r="O6" s="161"/>
      <c r="P6" s="161"/>
      <c r="Q6" s="161"/>
      <c r="R6" s="161"/>
      <c r="S6" s="161"/>
      <c r="T6" s="161"/>
    </row>
    <row r="7" spans="1:20">
      <c r="A7" s="161"/>
      <c r="B7" s="161"/>
      <c r="C7" s="161"/>
      <c r="D7" s="161"/>
      <c r="E7" s="627" t="s">
        <v>255</v>
      </c>
      <c r="F7" s="627"/>
      <c r="G7" s="627"/>
      <c r="H7" s="627"/>
      <c r="I7" s="627"/>
      <c r="J7" s="627"/>
      <c r="K7" s="627"/>
      <c r="L7" s="627"/>
      <c r="M7" s="627"/>
      <c r="N7" s="162"/>
      <c r="O7" s="161"/>
      <c r="P7" s="161"/>
      <c r="Q7" s="161"/>
      <c r="R7" s="161"/>
      <c r="S7" s="161"/>
      <c r="T7" s="161"/>
    </row>
    <row r="8" spans="1:20" ht="12.75">
      <c r="A8" s="163"/>
      <c r="B8" s="434"/>
      <c r="C8" s="434"/>
      <c r="D8" s="434"/>
      <c r="E8" s="434"/>
      <c r="F8" s="434"/>
      <c r="G8" s="434"/>
      <c r="H8" s="164"/>
      <c r="I8" s="164"/>
      <c r="J8" s="628"/>
      <c r="K8" s="628"/>
      <c r="L8" s="434"/>
      <c r="O8" s="161"/>
      <c r="P8" s="161"/>
      <c r="Q8" s="161"/>
      <c r="R8" s="161"/>
      <c r="S8" s="161"/>
      <c r="T8" s="161"/>
    </row>
    <row r="9" spans="1:20" ht="12.75">
      <c r="A9" s="165"/>
      <c r="B9" s="166"/>
      <c r="C9" s="166"/>
      <c r="D9" s="167"/>
      <c r="E9" s="434"/>
      <c r="F9" s="434"/>
      <c r="G9" s="434"/>
      <c r="H9" s="164"/>
      <c r="I9" s="438" t="s">
        <v>256</v>
      </c>
      <c r="J9" s="629" t="s">
        <v>257</v>
      </c>
      <c r="K9" s="629"/>
      <c r="L9" s="629"/>
      <c r="M9" s="629"/>
      <c r="N9" s="629"/>
      <c r="O9" s="629"/>
      <c r="P9" s="629"/>
      <c r="Q9" s="163"/>
      <c r="R9" s="434"/>
      <c r="S9" s="633" t="s">
        <v>258</v>
      </c>
      <c r="T9" s="634"/>
    </row>
    <row r="10" spans="1:20" ht="12.75">
      <c r="A10" s="165"/>
      <c r="B10" s="168"/>
      <c r="C10" s="168"/>
      <c r="D10" s="168"/>
      <c r="E10" s="169"/>
      <c r="F10" s="169"/>
      <c r="G10" s="169"/>
      <c r="H10" s="164"/>
      <c r="I10" s="623"/>
      <c r="J10" s="623"/>
      <c r="K10" s="623"/>
      <c r="L10" s="623"/>
      <c r="M10" s="623"/>
      <c r="N10" s="623"/>
      <c r="O10" s="623"/>
      <c r="P10" s="623"/>
      <c r="Q10" s="434"/>
      <c r="S10" s="170"/>
      <c r="T10" s="170"/>
    </row>
    <row r="11" spans="1:20" ht="12.75">
      <c r="A11" s="165"/>
      <c r="B11" s="168"/>
      <c r="C11" s="168"/>
      <c r="D11" s="168"/>
      <c r="E11" s="169"/>
      <c r="F11" s="169"/>
      <c r="G11" s="169"/>
      <c r="H11" s="630" t="s">
        <v>259</v>
      </c>
      <c r="I11" s="630"/>
      <c r="J11" s="630"/>
      <c r="K11" s="630"/>
      <c r="L11" s="630"/>
      <c r="M11" s="630"/>
      <c r="N11" s="630"/>
      <c r="O11" s="630"/>
      <c r="P11" s="630"/>
      <c r="Q11" s="163"/>
      <c r="S11" s="635" t="s">
        <v>260</v>
      </c>
      <c r="T11" s="636"/>
    </row>
    <row r="12" spans="1:20" ht="12.75">
      <c r="A12" s="171"/>
      <c r="B12" s="168"/>
      <c r="C12" s="172" t="s">
        <v>261</v>
      </c>
      <c r="D12" s="172"/>
      <c r="E12" s="173"/>
      <c r="F12" s="173"/>
      <c r="G12" s="174"/>
      <c r="H12" s="623"/>
      <c r="I12" s="623"/>
      <c r="J12" s="623"/>
      <c r="K12" s="623"/>
      <c r="L12" s="623"/>
      <c r="M12" s="623"/>
      <c r="N12" s="623"/>
      <c r="O12" s="623"/>
      <c r="P12" s="624"/>
      <c r="Q12" s="437"/>
      <c r="R12" s="175"/>
      <c r="S12" s="176"/>
      <c r="T12" s="176"/>
    </row>
    <row r="13" spans="1:20" ht="13.5" thickBot="1">
      <c r="A13" s="177"/>
      <c r="B13" s="168"/>
      <c r="C13" s="168"/>
      <c r="D13" s="168"/>
      <c r="E13" s="178"/>
      <c r="F13" s="178"/>
      <c r="G13" s="178"/>
      <c r="H13" s="179"/>
      <c r="I13" s="179"/>
      <c r="J13" s="179"/>
      <c r="K13" s="179"/>
      <c r="L13" s="179"/>
      <c r="M13" s="179"/>
      <c r="N13" s="179"/>
      <c r="O13" s="179"/>
      <c r="P13" s="179"/>
      <c r="Q13" s="164"/>
      <c r="R13" s="180"/>
      <c r="S13" s="180"/>
      <c r="T13" s="180"/>
    </row>
    <row r="14" spans="1:20" ht="12.75">
      <c r="A14" s="648" t="s">
        <v>262</v>
      </c>
      <c r="B14" s="651" t="s">
        <v>263</v>
      </c>
      <c r="C14" s="652"/>
      <c r="D14" s="652"/>
      <c r="E14" s="652"/>
      <c r="F14" s="652"/>
      <c r="G14" s="653"/>
      <c r="H14" s="618" t="s">
        <v>264</v>
      </c>
      <c r="I14" s="619"/>
      <c r="J14" s="619"/>
      <c r="K14" s="619"/>
      <c r="L14" s="619"/>
      <c r="M14" s="620"/>
      <c r="N14" s="618" t="s">
        <v>265</v>
      </c>
      <c r="O14" s="619"/>
      <c r="P14" s="619"/>
      <c r="Q14" s="619"/>
      <c r="R14" s="619"/>
      <c r="S14" s="619"/>
      <c r="T14" s="620"/>
    </row>
    <row r="15" spans="1:20" ht="12.75">
      <c r="A15" s="649"/>
      <c r="B15" s="637" t="s">
        <v>266</v>
      </c>
      <c r="C15" s="638"/>
      <c r="D15" s="638"/>
      <c r="E15" s="638" t="s">
        <v>267</v>
      </c>
      <c r="F15" s="638"/>
      <c r="G15" s="639"/>
      <c r="H15" s="640" t="s">
        <v>268</v>
      </c>
      <c r="I15" s="641" t="s">
        <v>269</v>
      </c>
      <c r="J15" s="641" t="s">
        <v>270</v>
      </c>
      <c r="K15" s="642" t="s">
        <v>271</v>
      </c>
      <c r="L15" s="181"/>
      <c r="M15" s="647" t="s">
        <v>272</v>
      </c>
      <c r="N15" s="640" t="s">
        <v>268</v>
      </c>
      <c r="O15" s="641" t="s">
        <v>269</v>
      </c>
      <c r="P15" s="641" t="s">
        <v>270</v>
      </c>
      <c r="Q15" s="439"/>
      <c r="R15" s="642" t="s">
        <v>273</v>
      </c>
      <c r="S15" s="641" t="s">
        <v>274</v>
      </c>
      <c r="T15" s="621" t="s">
        <v>272</v>
      </c>
    </row>
    <row r="16" spans="1:20" ht="67.5">
      <c r="A16" s="650"/>
      <c r="B16" s="436" t="s">
        <v>275</v>
      </c>
      <c r="C16" s="435" t="s">
        <v>276</v>
      </c>
      <c r="D16" s="435" t="s">
        <v>277</v>
      </c>
      <c r="E16" s="182" t="s">
        <v>275</v>
      </c>
      <c r="F16" s="435" t="s">
        <v>276</v>
      </c>
      <c r="G16" s="183" t="s">
        <v>278</v>
      </c>
      <c r="H16" s="640"/>
      <c r="I16" s="641"/>
      <c r="J16" s="641"/>
      <c r="K16" s="643"/>
      <c r="L16" s="641" t="s">
        <v>279</v>
      </c>
      <c r="M16" s="647"/>
      <c r="N16" s="640"/>
      <c r="O16" s="641"/>
      <c r="P16" s="641"/>
      <c r="Q16" s="440" t="s">
        <v>499</v>
      </c>
      <c r="R16" s="643"/>
      <c r="S16" s="641"/>
      <c r="T16" s="622"/>
    </row>
    <row r="17" spans="1:20">
      <c r="A17" s="184">
        <v>1</v>
      </c>
      <c r="B17" s="185">
        <v>2</v>
      </c>
      <c r="C17" s="186">
        <v>3</v>
      </c>
      <c r="D17" s="186">
        <v>4</v>
      </c>
      <c r="E17" s="187">
        <v>5</v>
      </c>
      <c r="F17" s="186">
        <v>6</v>
      </c>
      <c r="G17" s="188">
        <v>7</v>
      </c>
      <c r="H17" s="184">
        <v>8</v>
      </c>
      <c r="I17" s="187">
        <v>9</v>
      </c>
      <c r="J17" s="187">
        <v>10</v>
      </c>
      <c r="K17" s="187">
        <v>11</v>
      </c>
      <c r="L17" s="641"/>
      <c r="M17" s="189">
        <v>12</v>
      </c>
      <c r="N17" s="184">
        <v>13</v>
      </c>
      <c r="O17" s="187">
        <v>14</v>
      </c>
      <c r="P17" s="187">
        <v>15</v>
      </c>
      <c r="Q17" s="187">
        <v>16</v>
      </c>
      <c r="R17" s="187">
        <v>17</v>
      </c>
      <c r="S17" s="187">
        <v>18</v>
      </c>
      <c r="T17" s="189">
        <v>19</v>
      </c>
    </row>
    <row r="18" spans="1:20" ht="33.75">
      <c r="A18" s="190" t="s">
        <v>280</v>
      </c>
      <c r="B18" s="191">
        <v>2</v>
      </c>
      <c r="C18" s="192">
        <v>2</v>
      </c>
      <c r="D18" s="193">
        <v>2</v>
      </c>
      <c r="E18" s="194">
        <v>2</v>
      </c>
      <c r="F18" s="195">
        <v>2</v>
      </c>
      <c r="G18" s="196">
        <v>2</v>
      </c>
      <c r="H18" s="197">
        <v>58590</v>
      </c>
      <c r="I18" s="198">
        <v>8000</v>
      </c>
      <c r="J18" s="199"/>
      <c r="K18" s="200"/>
      <c r="L18" s="201"/>
      <c r="M18" s="202">
        <f t="shared" ref="M18:M24" si="0">SUM(H18:K18)</f>
        <v>66590</v>
      </c>
      <c r="N18" s="197">
        <v>55477.63</v>
      </c>
      <c r="O18" s="198">
        <v>7974.6</v>
      </c>
      <c r="P18" s="199"/>
      <c r="Q18" s="441">
        <v>2479.6999999999998</v>
      </c>
      <c r="R18" s="192"/>
      <c r="S18" s="203"/>
      <c r="T18" s="202">
        <f t="shared" ref="T18:T26" si="1">SUM(N18:S18)</f>
        <v>65931.929999999993</v>
      </c>
    </row>
    <row r="19" spans="1:20" ht="22.5">
      <c r="A19" s="204" t="s">
        <v>281</v>
      </c>
      <c r="B19" s="197">
        <v>2</v>
      </c>
      <c r="C19" s="198">
        <v>2</v>
      </c>
      <c r="D19" s="205">
        <v>2</v>
      </c>
      <c r="E19" s="206">
        <v>2</v>
      </c>
      <c r="F19" s="207">
        <v>2</v>
      </c>
      <c r="G19" s="208">
        <v>2</v>
      </c>
      <c r="H19" s="197">
        <v>58590</v>
      </c>
      <c r="I19" s="198">
        <v>8000</v>
      </c>
      <c r="J19" s="199"/>
      <c r="K19" s="200"/>
      <c r="L19" s="201"/>
      <c r="M19" s="202">
        <f t="shared" si="0"/>
        <v>66590</v>
      </c>
      <c r="N19" s="197">
        <v>55477.63</v>
      </c>
      <c r="O19" s="198">
        <v>7974.6</v>
      </c>
      <c r="P19" s="199"/>
      <c r="Q19" s="442">
        <v>2479.6999999999998</v>
      </c>
      <c r="R19" s="192"/>
      <c r="S19" s="203"/>
      <c r="T19" s="202">
        <f t="shared" si="1"/>
        <v>65931.929999999993</v>
      </c>
    </row>
    <row r="20" spans="1:20" ht="12.75">
      <c r="A20" s="190" t="s">
        <v>282</v>
      </c>
      <c r="B20" s="197">
        <v>14.5</v>
      </c>
      <c r="C20" s="198">
        <v>15.5</v>
      </c>
      <c r="D20" s="205">
        <v>15.5</v>
      </c>
      <c r="E20" s="206">
        <v>14.5</v>
      </c>
      <c r="F20" s="207">
        <v>15.5</v>
      </c>
      <c r="G20" s="208">
        <v>15.5</v>
      </c>
      <c r="H20" s="197">
        <v>355000</v>
      </c>
      <c r="I20" s="198">
        <v>27000</v>
      </c>
      <c r="J20" s="198">
        <v>21200</v>
      </c>
      <c r="K20" s="200"/>
      <c r="L20" s="201"/>
      <c r="M20" s="202">
        <f t="shared" si="0"/>
        <v>403200</v>
      </c>
      <c r="N20" s="197">
        <v>349970.99</v>
      </c>
      <c r="O20" s="198">
        <v>26909.31</v>
      </c>
      <c r="P20" s="198">
        <v>21107.68</v>
      </c>
      <c r="Q20" s="198"/>
      <c r="R20" s="192"/>
      <c r="S20" s="203"/>
      <c r="T20" s="202">
        <f t="shared" si="1"/>
        <v>397987.98</v>
      </c>
    </row>
    <row r="21" spans="1:20" ht="33.75">
      <c r="A21" s="209" t="s">
        <v>283</v>
      </c>
      <c r="B21" s="197">
        <v>5</v>
      </c>
      <c r="C21" s="198">
        <v>5</v>
      </c>
      <c r="D21" s="205">
        <v>5</v>
      </c>
      <c r="E21" s="206">
        <v>5</v>
      </c>
      <c r="F21" s="207">
        <v>5</v>
      </c>
      <c r="G21" s="208">
        <v>5</v>
      </c>
      <c r="H21" s="197">
        <v>98800</v>
      </c>
      <c r="I21" s="198">
        <v>15000</v>
      </c>
      <c r="J21" s="198">
        <v>13500</v>
      </c>
      <c r="K21" s="200"/>
      <c r="L21" s="201"/>
      <c r="M21" s="202">
        <f t="shared" si="0"/>
        <v>127300</v>
      </c>
      <c r="N21" s="244">
        <v>98799.1</v>
      </c>
      <c r="O21" s="198">
        <v>14962.86</v>
      </c>
      <c r="P21" s="198">
        <v>13499.23</v>
      </c>
      <c r="Q21" s="198"/>
      <c r="R21" s="192"/>
      <c r="S21" s="203"/>
      <c r="T21" s="202">
        <f t="shared" si="1"/>
        <v>127261.19</v>
      </c>
    </row>
    <row r="22" spans="1:20" ht="45">
      <c r="A22" s="209" t="s">
        <v>284</v>
      </c>
      <c r="B22" s="197">
        <v>36.200000000000003</v>
      </c>
      <c r="C22" s="198">
        <v>36.200000000000003</v>
      </c>
      <c r="D22" s="205">
        <v>36.200000000000003</v>
      </c>
      <c r="E22" s="206">
        <v>36.200000000000003</v>
      </c>
      <c r="F22" s="207">
        <v>36.200000000000003</v>
      </c>
      <c r="G22" s="208">
        <v>36.200000000000003</v>
      </c>
      <c r="H22" s="197">
        <v>416000</v>
      </c>
      <c r="I22" s="198">
        <v>43650</v>
      </c>
      <c r="J22" s="198">
        <v>33000</v>
      </c>
      <c r="K22" s="200"/>
      <c r="L22" s="201"/>
      <c r="M22" s="202">
        <f t="shared" si="0"/>
        <v>492650</v>
      </c>
      <c r="N22" s="197">
        <v>415984.96</v>
      </c>
      <c r="O22" s="198">
        <v>43590.25</v>
      </c>
      <c r="P22" s="210">
        <v>32901.89</v>
      </c>
      <c r="Q22" s="210"/>
      <c r="R22" s="192"/>
      <c r="S22" s="203"/>
      <c r="T22" s="202">
        <f t="shared" si="1"/>
        <v>492477.10000000003</v>
      </c>
    </row>
    <row r="23" spans="1:20" ht="12.75">
      <c r="A23" s="211" t="s">
        <v>285</v>
      </c>
      <c r="B23" s="197">
        <v>2.5</v>
      </c>
      <c r="C23" s="198">
        <v>2.5</v>
      </c>
      <c r="D23" s="205">
        <v>2.5</v>
      </c>
      <c r="E23" s="206">
        <v>2.5</v>
      </c>
      <c r="F23" s="207">
        <v>2.5</v>
      </c>
      <c r="G23" s="208">
        <v>2.5</v>
      </c>
      <c r="H23" s="197">
        <v>41000</v>
      </c>
      <c r="I23" s="198">
        <v>4100</v>
      </c>
      <c r="J23" s="198">
        <v>2700</v>
      </c>
      <c r="K23" s="200"/>
      <c r="L23" s="201"/>
      <c r="M23" s="202">
        <f t="shared" si="0"/>
        <v>47800</v>
      </c>
      <c r="N23" s="244">
        <v>40936</v>
      </c>
      <c r="O23" s="198">
        <v>4100</v>
      </c>
      <c r="P23" s="198">
        <v>2700</v>
      </c>
      <c r="Q23" s="198"/>
      <c r="R23" s="192"/>
      <c r="S23" s="203"/>
      <c r="T23" s="202">
        <f t="shared" si="1"/>
        <v>47736</v>
      </c>
    </row>
    <row r="24" spans="1:20" ht="12.75">
      <c r="A24" s="212" t="s">
        <v>286</v>
      </c>
      <c r="B24" s="197">
        <v>1.5</v>
      </c>
      <c r="C24" s="198">
        <v>2.5</v>
      </c>
      <c r="D24" s="205">
        <v>2.5</v>
      </c>
      <c r="E24" s="206">
        <v>1.5</v>
      </c>
      <c r="F24" s="207">
        <v>2.5</v>
      </c>
      <c r="G24" s="208">
        <v>2.5</v>
      </c>
      <c r="H24" s="197">
        <v>30000</v>
      </c>
      <c r="I24" s="198">
        <v>4000</v>
      </c>
      <c r="J24" s="198">
        <v>2000</v>
      </c>
      <c r="K24" s="200"/>
      <c r="L24" s="201"/>
      <c r="M24" s="202">
        <f t="shared" si="0"/>
        <v>36000</v>
      </c>
      <c r="N24" s="197">
        <v>29990.22</v>
      </c>
      <c r="O24" s="198">
        <v>4000</v>
      </c>
      <c r="P24" s="198">
        <v>2000</v>
      </c>
      <c r="Q24" s="198"/>
      <c r="R24" s="192"/>
      <c r="S24" s="203"/>
      <c r="T24" s="202">
        <f t="shared" si="1"/>
        <v>35990.22</v>
      </c>
    </row>
    <row r="25" spans="1:20" ht="12.75">
      <c r="A25" s="212" t="s">
        <v>287</v>
      </c>
      <c r="B25" s="197">
        <v>4.3</v>
      </c>
      <c r="C25" s="198">
        <v>2.2999999999999998</v>
      </c>
      <c r="D25" s="205">
        <v>2.2999999999999998</v>
      </c>
      <c r="E25" s="206">
        <v>4.3</v>
      </c>
      <c r="F25" s="207">
        <v>2.2999999999999998</v>
      </c>
      <c r="G25" s="208">
        <v>2.2999999999999998</v>
      </c>
      <c r="H25" s="191">
        <v>42500</v>
      </c>
      <c r="I25" s="192">
        <v>5900</v>
      </c>
      <c r="J25" s="192">
        <v>4800</v>
      </c>
      <c r="K25" s="193">
        <v>4500</v>
      </c>
      <c r="L25" s="213">
        <v>6600</v>
      </c>
      <c r="M25" s="202">
        <f>SUM(H25:L25)</f>
        <v>64300</v>
      </c>
      <c r="N25" s="191">
        <v>42316</v>
      </c>
      <c r="O25" s="192">
        <v>5891</v>
      </c>
      <c r="P25" s="192">
        <v>4796.9799999999996</v>
      </c>
      <c r="Q25" s="192"/>
      <c r="R25" s="192">
        <v>4490</v>
      </c>
      <c r="S25" s="203">
        <v>5500</v>
      </c>
      <c r="T25" s="202">
        <f t="shared" si="1"/>
        <v>62993.979999999996</v>
      </c>
    </row>
    <row r="26" spans="1:20" ht="22.5">
      <c r="A26" s="214" t="s">
        <v>288</v>
      </c>
      <c r="B26" s="215">
        <v>0.5</v>
      </c>
      <c r="C26" s="216">
        <v>0.5</v>
      </c>
      <c r="D26" s="217">
        <v>0.5</v>
      </c>
      <c r="E26" s="218">
        <v>0.5</v>
      </c>
      <c r="F26" s="216">
        <v>0.5</v>
      </c>
      <c r="G26" s="219">
        <v>0.5</v>
      </c>
      <c r="H26" s="220">
        <v>4400</v>
      </c>
      <c r="I26" s="221"/>
      <c r="J26" s="221"/>
      <c r="K26" s="222"/>
      <c r="L26" s="223"/>
      <c r="M26" s="202">
        <f>SUM(H26:K26)</f>
        <v>4400</v>
      </c>
      <c r="N26" s="220">
        <v>4380</v>
      </c>
      <c r="O26" s="221"/>
      <c r="P26" s="221"/>
      <c r="Q26" s="221"/>
      <c r="R26" s="221"/>
      <c r="S26" s="224"/>
      <c r="T26" s="202">
        <f t="shared" si="1"/>
        <v>4380</v>
      </c>
    </row>
    <row r="27" spans="1:20" ht="12.75">
      <c r="A27" s="225" t="s">
        <v>289</v>
      </c>
      <c r="B27" s="226">
        <f>B18+B20+B21+B22+B23+B24+B25</f>
        <v>66</v>
      </c>
      <c r="C27" s="226">
        <f t="shared" ref="C27:G27" si="2">C18+C20+C21+C22+C23+C24+C25</f>
        <v>66</v>
      </c>
      <c r="D27" s="226">
        <f t="shared" si="2"/>
        <v>66</v>
      </c>
      <c r="E27" s="226">
        <f t="shared" si="2"/>
        <v>66</v>
      </c>
      <c r="F27" s="226">
        <f t="shared" si="2"/>
        <v>66</v>
      </c>
      <c r="G27" s="226">
        <f t="shared" si="2"/>
        <v>66</v>
      </c>
      <c r="H27" s="227">
        <f t="shared" ref="H27:T27" si="3">SUM(H18,H20,H21,H22,H23,H24,H25)</f>
        <v>1041890</v>
      </c>
      <c r="I27" s="228">
        <f t="shared" si="3"/>
        <v>107650</v>
      </c>
      <c r="J27" s="228">
        <f t="shared" si="3"/>
        <v>77200</v>
      </c>
      <c r="K27" s="228">
        <f t="shared" si="3"/>
        <v>4500</v>
      </c>
      <c r="L27" s="229"/>
      <c r="M27" s="230">
        <f>SUM(M18,M20,M21,M22,M23,M24,M25)</f>
        <v>1237840</v>
      </c>
      <c r="N27" s="227">
        <f t="shared" si="3"/>
        <v>1033474.8999999999</v>
      </c>
      <c r="O27" s="228">
        <f t="shared" si="3"/>
        <v>107428.02</v>
      </c>
      <c r="P27" s="228">
        <f t="shared" si="3"/>
        <v>77005.78</v>
      </c>
      <c r="Q27" s="228"/>
      <c r="R27" s="228">
        <f t="shared" si="3"/>
        <v>4490</v>
      </c>
      <c r="S27" s="228">
        <f t="shared" si="3"/>
        <v>5500</v>
      </c>
      <c r="T27" s="231">
        <f t="shared" si="3"/>
        <v>1230378.3999999999</v>
      </c>
    </row>
    <row r="28" spans="1:20" ht="23.25" thickBot="1">
      <c r="A28" s="232" t="s">
        <v>281</v>
      </c>
      <c r="B28" s="233">
        <f>SUM(B19,B20,B21,B22)</f>
        <v>57.7</v>
      </c>
      <c r="C28" s="234">
        <f>SUM(C19,C20,C21,C22)</f>
        <v>58.7</v>
      </c>
      <c r="D28" s="234">
        <f t="shared" ref="D28:T28" si="4">SUM(D19,D20,D21,D22)</f>
        <v>58.7</v>
      </c>
      <c r="E28" s="234">
        <f t="shared" si="4"/>
        <v>57.7</v>
      </c>
      <c r="F28" s="234">
        <f t="shared" si="4"/>
        <v>58.7</v>
      </c>
      <c r="G28" s="235">
        <f t="shared" si="4"/>
        <v>58.7</v>
      </c>
      <c r="H28" s="233">
        <f t="shared" si="4"/>
        <v>928390</v>
      </c>
      <c r="I28" s="234">
        <f t="shared" si="4"/>
        <v>93650</v>
      </c>
      <c r="J28" s="234">
        <f t="shared" si="4"/>
        <v>67700</v>
      </c>
      <c r="K28" s="234">
        <f t="shared" si="4"/>
        <v>0</v>
      </c>
      <c r="L28" s="236"/>
      <c r="M28" s="235">
        <f t="shared" si="4"/>
        <v>1089740</v>
      </c>
      <c r="N28" s="233">
        <f t="shared" si="4"/>
        <v>920232.67999999993</v>
      </c>
      <c r="O28" s="234">
        <f t="shared" si="4"/>
        <v>93437.02</v>
      </c>
      <c r="P28" s="234">
        <f t="shared" si="4"/>
        <v>67508.800000000003</v>
      </c>
      <c r="Q28" s="234"/>
      <c r="R28" s="234">
        <f t="shared" si="4"/>
        <v>0</v>
      </c>
      <c r="S28" s="234">
        <f t="shared" si="4"/>
        <v>0</v>
      </c>
      <c r="T28" s="235">
        <f t="shared" si="4"/>
        <v>1083658.2</v>
      </c>
    </row>
    <row r="29" spans="1:20" ht="12.75">
      <c r="A29" s="237" t="s">
        <v>290</v>
      </c>
      <c r="B29" s="237"/>
      <c r="C29" s="237"/>
      <c r="D29" s="164"/>
      <c r="E29" s="164"/>
      <c r="F29" s="164"/>
      <c r="G29" s="164"/>
      <c r="H29" s="164"/>
      <c r="I29" s="164"/>
      <c r="J29" s="164"/>
      <c r="K29" s="164"/>
      <c r="L29" s="164"/>
    </row>
    <row r="30" spans="1:20" ht="12.75">
      <c r="A30" s="238" t="s">
        <v>291</v>
      </c>
      <c r="B30" s="238"/>
      <c r="C30" s="238"/>
      <c r="E30" s="239"/>
      <c r="F30" s="239"/>
      <c r="G30" s="239"/>
      <c r="H30" s="239"/>
      <c r="I30" s="239"/>
      <c r="J30" s="238"/>
      <c r="K30" s="238"/>
      <c r="L30" s="238"/>
      <c r="M30" s="644" t="s">
        <v>231</v>
      </c>
      <c r="N30" s="644"/>
      <c r="O30" s="644"/>
      <c r="P30" s="644"/>
      <c r="Q30" s="644"/>
      <c r="R30" s="644"/>
    </row>
    <row r="31" spans="1:20" ht="11.25" customHeight="1">
      <c r="A31" s="628"/>
      <c r="B31" s="628"/>
      <c r="C31" s="434"/>
      <c r="G31" s="645" t="s">
        <v>233</v>
      </c>
      <c r="H31" s="645"/>
      <c r="I31" s="237"/>
      <c r="J31" s="237"/>
      <c r="K31" s="237"/>
      <c r="L31" s="237"/>
      <c r="M31" s="237"/>
      <c r="N31" s="240" t="s">
        <v>234</v>
      </c>
      <c r="O31" s="241"/>
      <c r="P31" s="434"/>
      <c r="Q31" s="434"/>
    </row>
    <row r="32" spans="1:20" ht="12.75" hidden="1">
      <c r="A32" s="434"/>
      <c r="B32" s="434"/>
      <c r="C32" s="434"/>
      <c r="H32" s="434"/>
      <c r="K32" s="164"/>
      <c r="L32" s="164"/>
      <c r="M32" s="164"/>
      <c r="N32" s="434"/>
      <c r="O32" s="434"/>
      <c r="P32" s="434"/>
      <c r="Q32" s="434"/>
    </row>
    <row r="33" spans="1:20" ht="23.25" customHeight="1">
      <c r="A33" s="646" t="s">
        <v>235</v>
      </c>
      <c r="B33" s="646"/>
      <c r="C33" s="646"/>
      <c r="E33" s="239"/>
      <c r="F33" s="239"/>
      <c r="G33" s="239"/>
      <c r="H33" s="239"/>
      <c r="I33" s="239"/>
      <c r="J33" s="238"/>
      <c r="K33" s="238"/>
      <c r="L33" s="238"/>
      <c r="M33" s="644" t="s">
        <v>236</v>
      </c>
      <c r="N33" s="644"/>
      <c r="O33" s="644"/>
      <c r="P33" s="644"/>
      <c r="Q33" s="644"/>
      <c r="R33" s="644"/>
      <c r="S33" s="157"/>
      <c r="T33" s="157"/>
    </row>
    <row r="34" spans="1:20" ht="12.75">
      <c r="A34" s="628"/>
      <c r="B34" s="628"/>
      <c r="C34" s="434"/>
      <c r="G34" s="645" t="s">
        <v>233</v>
      </c>
      <c r="H34" s="645"/>
      <c r="I34" s="237"/>
      <c r="J34" s="237"/>
      <c r="K34" s="237"/>
      <c r="L34" s="237"/>
      <c r="M34" s="242"/>
      <c r="N34" s="243" t="s">
        <v>234</v>
      </c>
      <c r="O34" s="241"/>
      <c r="P34" s="434"/>
      <c r="Q34" s="434"/>
      <c r="S34" s="157"/>
      <c r="T34" s="157"/>
    </row>
    <row r="36" spans="1:20">
      <c r="A36" s="156" t="s">
        <v>292</v>
      </c>
    </row>
  </sheetData>
  <mergeCells count="37">
    <mergeCell ref="M30:R30"/>
    <mergeCell ref="M33:R33"/>
    <mergeCell ref="A34:B34"/>
    <mergeCell ref="G34:H34"/>
    <mergeCell ref="S15:S16"/>
    <mergeCell ref="L16:L17"/>
    <mergeCell ref="A31:B31"/>
    <mergeCell ref="G31:H31"/>
    <mergeCell ref="A33:C33"/>
    <mergeCell ref="M15:M16"/>
    <mergeCell ref="N15:N16"/>
    <mergeCell ref="O15:O16"/>
    <mergeCell ref="P15:P16"/>
    <mergeCell ref="R15:R16"/>
    <mergeCell ref="A14:A16"/>
    <mergeCell ref="B14:G14"/>
    <mergeCell ref="E15:G15"/>
    <mergeCell ref="H15:H16"/>
    <mergeCell ref="I15:I16"/>
    <mergeCell ref="J15:J16"/>
    <mergeCell ref="K15:K16"/>
    <mergeCell ref="N14:T14"/>
    <mergeCell ref="T15:T16"/>
    <mergeCell ref="H12:P12"/>
    <mergeCell ref="B2:N2"/>
    <mergeCell ref="D6:M6"/>
    <mergeCell ref="E7:M7"/>
    <mergeCell ref="J8:K8"/>
    <mergeCell ref="J9:P9"/>
    <mergeCell ref="I10:P10"/>
    <mergeCell ref="H11:P11"/>
    <mergeCell ref="P1:T2"/>
    <mergeCell ref="A5:T5"/>
    <mergeCell ref="S9:T9"/>
    <mergeCell ref="S11:T11"/>
    <mergeCell ref="H14:M14"/>
    <mergeCell ref="B15:D15"/>
  </mergeCells>
  <pageMargins left="3.937007874015748E-2" right="3.937007874015748E-2" top="3.937007874015748E-2" bottom="3.937007874015748E-2" header="0" footer="0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5EF6F-5771-4609-8BD0-56549482FC65}">
  <sheetPr>
    <pageSetUpPr fitToPage="1"/>
  </sheetPr>
  <dimension ref="A1:S374"/>
  <sheetViews>
    <sheetView workbookViewId="0">
      <selection activeCell="G19" sqref="G19:K19"/>
    </sheetView>
  </sheetViews>
  <sheetFormatPr defaultRowHeight="15"/>
  <cols>
    <col min="1" max="4" width="2" style="36" customWidth="1"/>
    <col min="5" max="5" width="2.140625" style="36" customWidth="1"/>
    <col min="6" max="6" width="3" style="150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2" t="s">
        <v>0</v>
      </c>
      <c r="K1" s="152"/>
      <c r="L1" s="152"/>
      <c r="M1" s="16"/>
      <c r="N1" s="152"/>
      <c r="O1" s="152"/>
    </row>
    <row r="2" spans="1:15">
      <c r="H2" s="3"/>
      <c r="I2" s="22"/>
      <c r="J2" s="152" t="s">
        <v>1</v>
      </c>
      <c r="K2" s="152"/>
      <c r="L2" s="152"/>
      <c r="M2" s="16"/>
      <c r="N2" s="152"/>
      <c r="O2" s="152"/>
    </row>
    <row r="3" spans="1:15">
      <c r="H3" s="23"/>
      <c r="I3" s="3"/>
      <c r="J3" s="152" t="s">
        <v>2</v>
      </c>
      <c r="K3" s="152"/>
      <c r="L3" s="152"/>
      <c r="M3" s="16"/>
      <c r="N3" s="152"/>
      <c r="O3" s="152"/>
    </row>
    <row r="4" spans="1:15">
      <c r="G4" s="4" t="s">
        <v>3</v>
      </c>
      <c r="H4" s="3"/>
      <c r="I4" s="22"/>
      <c r="J4" s="152" t="s">
        <v>4</v>
      </c>
      <c r="K4" s="152"/>
      <c r="L4" s="152"/>
      <c r="M4" s="16"/>
      <c r="N4" s="152"/>
      <c r="O4" s="152"/>
    </row>
    <row r="5" spans="1:15">
      <c r="H5" s="3"/>
      <c r="I5" s="22"/>
      <c r="J5" s="152" t="s">
        <v>5</v>
      </c>
      <c r="K5" s="152"/>
      <c r="L5" s="152"/>
      <c r="M5" s="16"/>
      <c r="N5" s="152"/>
      <c r="O5" s="152"/>
    </row>
    <row r="6" spans="1:15" ht="6" customHeight="1">
      <c r="H6" s="3"/>
      <c r="I6" s="22"/>
      <c r="J6" s="152"/>
      <c r="K6" s="152"/>
      <c r="L6" s="152"/>
      <c r="M6" s="16"/>
      <c r="N6" s="152"/>
      <c r="O6" s="152"/>
    </row>
    <row r="7" spans="1:15" ht="30" customHeight="1">
      <c r="A7" s="444" t="s">
        <v>6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445" t="s">
        <v>7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16"/>
    </row>
    <row r="10" spans="1:15">
      <c r="A10" s="446" t="s">
        <v>8</v>
      </c>
      <c r="B10" s="446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16"/>
    </row>
    <row r="11" spans="1:15" ht="7.5" customHeight="1">
      <c r="A11" s="28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6"/>
    </row>
    <row r="12" spans="1:15" ht="15.75" customHeight="1">
      <c r="A12" s="28"/>
      <c r="B12" s="152"/>
      <c r="C12" s="152"/>
      <c r="D12" s="152"/>
      <c r="E12" s="152"/>
      <c r="F12" s="152"/>
      <c r="G12" s="447" t="s">
        <v>9</v>
      </c>
      <c r="H12" s="447"/>
      <c r="I12" s="447"/>
      <c r="J12" s="447"/>
      <c r="K12" s="447"/>
      <c r="L12" s="152"/>
      <c r="M12" s="16"/>
    </row>
    <row r="13" spans="1:15" ht="15.75" customHeight="1">
      <c r="A13" s="448" t="s">
        <v>10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16"/>
    </row>
    <row r="14" spans="1:15" ht="12" customHeight="1">
      <c r="G14" s="449" t="s">
        <v>335</v>
      </c>
      <c r="H14" s="449"/>
      <c r="I14" s="449"/>
      <c r="J14" s="449"/>
      <c r="K14" s="449"/>
      <c r="M14" s="16"/>
    </row>
    <row r="15" spans="1:15">
      <c r="G15" s="446" t="s">
        <v>11</v>
      </c>
      <c r="H15" s="446"/>
      <c r="I15" s="446"/>
      <c r="J15" s="446"/>
      <c r="K15" s="446"/>
    </row>
    <row r="16" spans="1:15" ht="15.75" customHeight="1">
      <c r="B16" s="448" t="s">
        <v>12</v>
      </c>
      <c r="C16" s="448"/>
      <c r="D16" s="448"/>
      <c r="E16" s="448"/>
      <c r="F16" s="448"/>
      <c r="G16" s="448"/>
      <c r="H16" s="448"/>
      <c r="I16" s="448"/>
      <c r="J16" s="448"/>
      <c r="K16" s="448"/>
      <c r="L16" s="448"/>
    </row>
    <row r="17" spans="1:13" ht="7.5" customHeight="1"/>
    <row r="18" spans="1:13">
      <c r="G18" s="449" t="s">
        <v>497</v>
      </c>
      <c r="H18" s="449"/>
      <c r="I18" s="449"/>
      <c r="J18" s="449"/>
      <c r="K18" s="449"/>
    </row>
    <row r="19" spans="1:13">
      <c r="G19" s="450" t="s">
        <v>13</v>
      </c>
      <c r="H19" s="450"/>
      <c r="I19" s="450"/>
      <c r="J19" s="450"/>
      <c r="K19" s="450"/>
    </row>
    <row r="20" spans="1:13" ht="6.75" customHeight="1">
      <c r="G20" s="152"/>
      <c r="H20" s="152"/>
      <c r="I20" s="152"/>
      <c r="J20" s="152"/>
      <c r="K20" s="152"/>
    </row>
    <row r="21" spans="1:13">
      <c r="B21" s="22"/>
      <c r="C21" s="22"/>
      <c r="D21" s="22"/>
      <c r="E21" s="451"/>
      <c r="F21" s="451"/>
      <c r="G21" s="451"/>
      <c r="H21" s="451"/>
      <c r="I21" s="451"/>
      <c r="J21" s="451"/>
      <c r="K21" s="451"/>
      <c r="L21" s="22"/>
    </row>
    <row r="22" spans="1:13" ht="15" customHeight="1">
      <c r="A22" s="443" t="s">
        <v>15</v>
      </c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30"/>
    </row>
    <row r="23" spans="1:13">
      <c r="F23" s="36"/>
      <c r="J23" s="5"/>
      <c r="K23" s="13"/>
      <c r="L23" s="6" t="s">
        <v>16</v>
      </c>
      <c r="M23" s="30"/>
    </row>
    <row r="24" spans="1:13">
      <c r="F24" s="36"/>
      <c r="J24" s="31" t="s">
        <v>17</v>
      </c>
      <c r="K24" s="23"/>
      <c r="L24" s="32"/>
      <c r="M24" s="30"/>
    </row>
    <row r="25" spans="1:13">
      <c r="E25" s="152"/>
      <c r="F25" s="151"/>
      <c r="I25" s="34"/>
      <c r="J25" s="34"/>
      <c r="K25" s="35" t="s">
        <v>18</v>
      </c>
      <c r="L25" s="32"/>
      <c r="M25" s="30"/>
    </row>
    <row r="26" spans="1:13">
      <c r="A26" s="452"/>
      <c r="B26" s="452"/>
      <c r="C26" s="452"/>
      <c r="D26" s="452"/>
      <c r="E26" s="452"/>
      <c r="F26" s="452"/>
      <c r="G26" s="452"/>
      <c r="H26" s="452"/>
      <c r="I26" s="452"/>
      <c r="K26" s="35" t="s">
        <v>20</v>
      </c>
      <c r="L26" s="37" t="s">
        <v>21</v>
      </c>
      <c r="M26" s="30"/>
    </row>
    <row r="27" spans="1:13">
      <c r="A27" s="452" t="s">
        <v>250</v>
      </c>
      <c r="B27" s="452"/>
      <c r="C27" s="452"/>
      <c r="D27" s="452"/>
      <c r="E27" s="452"/>
      <c r="F27" s="452"/>
      <c r="G27" s="452"/>
      <c r="H27" s="452"/>
      <c r="I27" s="452"/>
      <c r="J27" s="149" t="s">
        <v>23</v>
      </c>
      <c r="K27" s="113"/>
      <c r="L27" s="32"/>
      <c r="M27" s="30"/>
    </row>
    <row r="28" spans="1:13">
      <c r="F28" s="36"/>
      <c r="G28" s="39" t="s">
        <v>25</v>
      </c>
      <c r="H28" s="102" t="s">
        <v>238</v>
      </c>
      <c r="I28" s="103"/>
      <c r="J28" s="42"/>
      <c r="K28" s="32"/>
      <c r="L28" s="32"/>
      <c r="M28" s="30"/>
    </row>
    <row r="29" spans="1:13">
      <c r="F29" s="36"/>
      <c r="G29" s="453" t="s">
        <v>27</v>
      </c>
      <c r="H29" s="453"/>
      <c r="I29" s="114"/>
      <c r="J29" s="43"/>
      <c r="K29" s="32"/>
      <c r="L29" s="32"/>
      <c r="M29" s="30"/>
    </row>
    <row r="30" spans="1:13">
      <c r="A30" s="454" t="s">
        <v>239</v>
      </c>
      <c r="B30" s="454"/>
      <c r="C30" s="454"/>
      <c r="D30" s="454"/>
      <c r="E30" s="454"/>
      <c r="F30" s="454"/>
      <c r="G30" s="454"/>
      <c r="H30" s="454"/>
      <c r="I30" s="454"/>
      <c r="J30" s="44"/>
      <c r="K30" s="44"/>
      <c r="L30" s="45" t="s">
        <v>33</v>
      </c>
      <c r="M30" s="46"/>
    </row>
    <row r="31" spans="1:13" ht="27" customHeight="1">
      <c r="A31" s="455" t="s">
        <v>34</v>
      </c>
      <c r="B31" s="456"/>
      <c r="C31" s="456"/>
      <c r="D31" s="456"/>
      <c r="E31" s="456"/>
      <c r="F31" s="456"/>
      <c r="G31" s="459" t="s">
        <v>35</v>
      </c>
      <c r="H31" s="461" t="s">
        <v>36</v>
      </c>
      <c r="I31" s="463" t="s">
        <v>37</v>
      </c>
      <c r="J31" s="464"/>
      <c r="K31" s="469" t="s">
        <v>38</v>
      </c>
      <c r="L31" s="471" t="s">
        <v>39</v>
      </c>
      <c r="M31" s="46"/>
    </row>
    <row r="32" spans="1:13" ht="58.5" customHeight="1">
      <c r="A32" s="457"/>
      <c r="B32" s="458"/>
      <c r="C32" s="458"/>
      <c r="D32" s="458"/>
      <c r="E32" s="458"/>
      <c r="F32" s="458"/>
      <c r="G32" s="460"/>
      <c r="H32" s="462"/>
      <c r="I32" s="47" t="s">
        <v>40</v>
      </c>
      <c r="J32" s="48" t="s">
        <v>41</v>
      </c>
      <c r="K32" s="470"/>
      <c r="L32" s="472"/>
    </row>
    <row r="33" spans="1:15">
      <c r="A33" s="473" t="s">
        <v>42</v>
      </c>
      <c r="B33" s="474"/>
      <c r="C33" s="474"/>
      <c r="D33" s="474"/>
      <c r="E33" s="474"/>
      <c r="F33" s="475"/>
      <c r="G33" s="7">
        <v>2</v>
      </c>
      <c r="H33" s="8">
        <v>3</v>
      </c>
      <c r="I33" s="9" t="s">
        <v>43</v>
      </c>
      <c r="J33" s="10" t="s">
        <v>24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5">
        <f>SUM(I35+I46+I65+I86+I93+I113+I139+I158+I168)</f>
        <v>731920</v>
      </c>
      <c r="J34" s="115">
        <f>SUM(J35+J46+J65+J86+J93+J113+J139+J158+J168)</f>
        <v>731920</v>
      </c>
      <c r="K34" s="116">
        <f>SUM(K35+K46+K65+K86+K93+K113+K139+K158+K168)</f>
        <v>723270.37</v>
      </c>
      <c r="L34" s="115">
        <f>SUM(L35+L46+L65+L86+L93+L113+L139+L158+L168)</f>
        <v>723270.37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5">
        <f>SUM(I36+I42)</f>
        <v>663920</v>
      </c>
      <c r="J35" s="115">
        <f>SUM(J36+J42)</f>
        <v>663920</v>
      </c>
      <c r="K35" s="117">
        <f>SUM(K36+K42)</f>
        <v>663920</v>
      </c>
      <c r="L35" s="118">
        <f>SUM(L36+L42)</f>
        <v>663920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5">
        <f>SUM(I37)</f>
        <v>654300</v>
      </c>
      <c r="J36" s="115">
        <f>SUM(J37)</f>
        <v>654300</v>
      </c>
      <c r="K36" s="116">
        <f>SUM(K37)</f>
        <v>654300</v>
      </c>
      <c r="L36" s="115">
        <f>SUM(L37)</f>
        <v>654300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5">
        <f>SUM(I38+I40)</f>
        <v>654300</v>
      </c>
      <c r="J37" s="115">
        <f t="shared" ref="J37:L38" si="0">SUM(J38)</f>
        <v>654300</v>
      </c>
      <c r="K37" s="115">
        <f t="shared" si="0"/>
        <v>654300</v>
      </c>
      <c r="L37" s="115">
        <f t="shared" si="0"/>
        <v>654300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6">
        <f>SUM(I39)</f>
        <v>654300</v>
      </c>
      <c r="J38" s="116">
        <f t="shared" si="0"/>
        <v>654300</v>
      </c>
      <c r="K38" s="116">
        <f t="shared" si="0"/>
        <v>654300</v>
      </c>
      <c r="L38" s="116">
        <f t="shared" si="0"/>
        <v>654300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19">
        <v>654300</v>
      </c>
      <c r="J39" s="120">
        <v>654300</v>
      </c>
      <c r="K39" s="120">
        <v>654300</v>
      </c>
      <c r="L39" s="120">
        <v>654300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6">
        <f t="shared" ref="I42:L44" si="1">I43</f>
        <v>9620</v>
      </c>
      <c r="J42" s="115">
        <f t="shared" si="1"/>
        <v>9620</v>
      </c>
      <c r="K42" s="116">
        <f t="shared" si="1"/>
        <v>9620</v>
      </c>
      <c r="L42" s="115">
        <f t="shared" si="1"/>
        <v>9620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6">
        <f t="shared" si="1"/>
        <v>9620</v>
      </c>
      <c r="J43" s="115">
        <f t="shared" si="1"/>
        <v>9620</v>
      </c>
      <c r="K43" s="115">
        <f t="shared" si="1"/>
        <v>9620</v>
      </c>
      <c r="L43" s="115">
        <f t="shared" si="1"/>
        <v>9620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5">
        <f t="shared" si="1"/>
        <v>9620</v>
      </c>
      <c r="J44" s="115">
        <f t="shared" si="1"/>
        <v>9620</v>
      </c>
      <c r="K44" s="115">
        <f t="shared" si="1"/>
        <v>9620</v>
      </c>
      <c r="L44" s="115">
        <f t="shared" si="1"/>
        <v>9620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1">
        <v>9620</v>
      </c>
      <c r="J45" s="120">
        <v>9620</v>
      </c>
      <c r="K45" s="120">
        <v>9620</v>
      </c>
      <c r="L45" s="120">
        <v>9620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2">
        <f t="shared" ref="I46:L48" si="2">I47</f>
        <v>51900</v>
      </c>
      <c r="J46" s="123">
        <f t="shared" si="2"/>
        <v>51900</v>
      </c>
      <c r="K46" s="122">
        <f t="shared" si="2"/>
        <v>43265.520000000004</v>
      </c>
      <c r="L46" s="122">
        <f t="shared" si="2"/>
        <v>43265.520000000004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5">
        <f t="shared" si="2"/>
        <v>51900</v>
      </c>
      <c r="J47" s="116">
        <f t="shared" si="2"/>
        <v>51900</v>
      </c>
      <c r="K47" s="115">
        <f t="shared" si="2"/>
        <v>43265.520000000004</v>
      </c>
      <c r="L47" s="116">
        <f t="shared" si="2"/>
        <v>43265.520000000004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5">
        <f t="shared" si="2"/>
        <v>51900</v>
      </c>
      <c r="J48" s="116">
        <f t="shared" si="2"/>
        <v>51900</v>
      </c>
      <c r="K48" s="118">
        <f t="shared" si="2"/>
        <v>43265.520000000004</v>
      </c>
      <c r="L48" s="118">
        <f t="shared" si="2"/>
        <v>43265.520000000004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4">
        <f>SUM(I50:I64)</f>
        <v>51900</v>
      </c>
      <c r="J49" s="124">
        <f>SUM(J50:J64)</f>
        <v>51900</v>
      </c>
      <c r="K49" s="125">
        <f>SUM(K50:K64)</f>
        <v>43265.520000000004</v>
      </c>
      <c r="L49" s="125">
        <f>SUM(L50:L64)</f>
        <v>43265.520000000004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0">
        <v>1200</v>
      </c>
      <c r="J52" s="120">
        <v>1200</v>
      </c>
      <c r="K52" s="120">
        <v>1200</v>
      </c>
      <c r="L52" s="120">
        <v>1200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0">
        <v>9000</v>
      </c>
      <c r="J53" s="120">
        <v>9000</v>
      </c>
      <c r="K53" s="120">
        <v>9000</v>
      </c>
      <c r="L53" s="120">
        <v>9000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1">
        <v>6000</v>
      </c>
      <c r="J57" s="121">
        <v>6000</v>
      </c>
      <c r="K57" s="121">
        <v>0</v>
      </c>
      <c r="L57" s="121">
        <v>0</v>
      </c>
    </row>
    <row r="58" spans="1:12" ht="25.5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1">
        <v>1300</v>
      </c>
      <c r="J58" s="120">
        <v>1300</v>
      </c>
      <c r="K58" s="120">
        <v>1300</v>
      </c>
      <c r="L58" s="120">
        <v>1300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1">
        <v>4000</v>
      </c>
      <c r="J59" s="120">
        <v>4000</v>
      </c>
      <c r="K59" s="120">
        <v>3990.35</v>
      </c>
      <c r="L59" s="120">
        <v>3990.35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1">
        <v>2700</v>
      </c>
      <c r="J61" s="120">
        <v>2700</v>
      </c>
      <c r="K61" s="120">
        <v>83.35</v>
      </c>
      <c r="L61" s="120">
        <v>83.35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1">
        <v>9200</v>
      </c>
      <c r="J62" s="120">
        <v>9200</v>
      </c>
      <c r="K62" s="120">
        <v>9198</v>
      </c>
      <c r="L62" s="120">
        <v>9198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1">
        <v>18500</v>
      </c>
      <c r="J64" s="120">
        <v>18500</v>
      </c>
      <c r="K64" s="120">
        <v>18493.82</v>
      </c>
      <c r="L64" s="120">
        <v>18493.82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6">
        <f>SUM(I140+I145+I153)</f>
        <v>16100</v>
      </c>
      <c r="J139" s="127">
        <f>SUM(J140+J145+J153)</f>
        <v>16100</v>
      </c>
      <c r="K139" s="116">
        <f>SUM(K140+K145+K153)</f>
        <v>16084.85</v>
      </c>
      <c r="L139" s="115">
        <f>SUM(L140+L145+L153)</f>
        <v>16084.85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6">
        <f t="shared" ref="I153:L154" si="15">I154</f>
        <v>16100</v>
      </c>
      <c r="J153" s="127">
        <f t="shared" si="15"/>
        <v>16100</v>
      </c>
      <c r="K153" s="116">
        <f t="shared" si="15"/>
        <v>16084.85</v>
      </c>
      <c r="L153" s="115">
        <f t="shared" si="15"/>
        <v>16084.85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5">
        <f t="shared" si="15"/>
        <v>16100</v>
      </c>
      <c r="J154" s="133">
        <f t="shared" si="15"/>
        <v>16100</v>
      </c>
      <c r="K154" s="125">
        <f t="shared" si="15"/>
        <v>16084.85</v>
      </c>
      <c r="L154" s="124">
        <f t="shared" si="15"/>
        <v>16084.85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6">
        <f>SUM(I156:I157)</f>
        <v>16100</v>
      </c>
      <c r="J155" s="127">
        <f>SUM(J156:J157)</f>
        <v>16100</v>
      </c>
      <c r="K155" s="116">
        <f>SUM(K156:K157)</f>
        <v>16084.85</v>
      </c>
      <c r="L155" s="115">
        <f>SUM(L156:L157)</f>
        <v>16084.85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5">
        <v>16100</v>
      </c>
      <c r="J156" s="135">
        <v>16100</v>
      </c>
      <c r="K156" s="135">
        <v>16084.85</v>
      </c>
      <c r="L156" s="135">
        <v>16084.85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5">
        <f>SUM(I185+I238+I303)</f>
        <v>33900</v>
      </c>
      <c r="J184" s="127">
        <f>SUM(J185+J238+J303)</f>
        <v>33900</v>
      </c>
      <c r="K184" s="116">
        <f>SUM(K185+K238+K303)</f>
        <v>33899.990000000005</v>
      </c>
      <c r="L184" s="115">
        <f>SUM(L185+L238+L303)</f>
        <v>33899.990000000005</v>
      </c>
    </row>
    <row r="185" spans="1:12" ht="25.5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5">
        <f>SUM(I186+I209+I216+I228+I232)</f>
        <v>33900</v>
      </c>
      <c r="J185" s="122">
        <f>SUM(J186+J209+J216+J228+J232)</f>
        <v>33900</v>
      </c>
      <c r="K185" s="122">
        <f>SUM(K186+K209+K216+K228+K232)</f>
        <v>33899.990000000005</v>
      </c>
      <c r="L185" s="122">
        <f>SUM(L186+L209+L216+L228+L232)</f>
        <v>33899.990000000005</v>
      </c>
    </row>
    <row r="186" spans="1:12" ht="25.5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2">
        <f>SUM(I187+I190+I195+I201+I206)</f>
        <v>33900</v>
      </c>
      <c r="J186" s="127">
        <f>SUM(J187+J190+J195+J201+J206)</f>
        <v>33900</v>
      </c>
      <c r="K186" s="116">
        <f>SUM(K187+K190+K195+K201+K206)</f>
        <v>33899.990000000005</v>
      </c>
      <c r="L186" s="115">
        <f>SUM(L187+L190+L195+L201+L206)</f>
        <v>33899.990000000005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5">
        <f>I196</f>
        <v>14900</v>
      </c>
      <c r="J195" s="127">
        <f>J196</f>
        <v>14900</v>
      </c>
      <c r="K195" s="116">
        <f>K196</f>
        <v>14900</v>
      </c>
      <c r="L195" s="115">
        <f>L196</f>
        <v>14900</v>
      </c>
    </row>
    <row r="196" spans="1:12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5">
        <f>SUM(I197:I200)</f>
        <v>14900</v>
      </c>
      <c r="J196" s="115">
        <f>SUM(J197:J200)</f>
        <v>14900</v>
      </c>
      <c r="K196" s="115">
        <f>SUM(K197:K200)</f>
        <v>14900</v>
      </c>
      <c r="L196" s="115">
        <f>SUM(L197:L200)</f>
        <v>14900</v>
      </c>
    </row>
    <row r="197" spans="1:12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1">
        <v>14900</v>
      </c>
      <c r="J197" s="121">
        <v>14900</v>
      </c>
      <c r="K197" s="121">
        <v>14900</v>
      </c>
      <c r="L197" s="139">
        <v>14900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5">
        <f t="shared" ref="I206:L207" si="19">I207</f>
        <v>19000</v>
      </c>
      <c r="J206" s="127">
        <f t="shared" si="19"/>
        <v>19000</v>
      </c>
      <c r="K206" s="116">
        <f t="shared" si="19"/>
        <v>18999.990000000002</v>
      </c>
      <c r="L206" s="115">
        <f t="shared" si="19"/>
        <v>18999.990000000002</v>
      </c>
    </row>
    <row r="207" spans="1:12" ht="25.5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6">
        <f t="shared" si="19"/>
        <v>19000</v>
      </c>
      <c r="J207" s="116">
        <f t="shared" si="19"/>
        <v>19000</v>
      </c>
      <c r="K207" s="116">
        <f t="shared" si="19"/>
        <v>18999.990000000002</v>
      </c>
      <c r="L207" s="116">
        <f t="shared" si="19"/>
        <v>18999.990000000002</v>
      </c>
    </row>
    <row r="208" spans="1:12" ht="25.5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19">
        <v>19000</v>
      </c>
      <c r="J208" s="121">
        <v>19000</v>
      </c>
      <c r="K208" s="121">
        <v>18999.990000000002</v>
      </c>
      <c r="L208" s="121">
        <v>18999.990000000002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0">
        <f>SUM(I34+I184)</f>
        <v>765820</v>
      </c>
      <c r="J368" s="130">
        <f>SUM(J34+J184)</f>
        <v>765820</v>
      </c>
      <c r="K368" s="130">
        <f>SUM(K34+K184)</f>
        <v>757170.36</v>
      </c>
      <c r="L368" s="130">
        <f>SUM(L34+L184)</f>
        <v>757170.36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5"/>
      <c r="B370" s="155"/>
      <c r="C370" s="155"/>
      <c r="D370" s="466" t="s">
        <v>230</v>
      </c>
      <c r="E370" s="466"/>
      <c r="F370" s="466"/>
      <c r="G370" s="466"/>
      <c r="H370" s="153"/>
      <c r="I370" s="111"/>
      <c r="J370" s="109"/>
      <c r="K370" s="466" t="s">
        <v>231</v>
      </c>
      <c r="L370" s="466"/>
    </row>
    <row r="371" spans="1:12" ht="18.75" customHeight="1">
      <c r="A371" s="154" t="s">
        <v>232</v>
      </c>
      <c r="B371" s="154"/>
      <c r="C371" s="154"/>
      <c r="D371" s="154"/>
      <c r="E371" s="154"/>
      <c r="F371" s="154"/>
      <c r="G371" s="154"/>
      <c r="I371" s="148" t="s">
        <v>233</v>
      </c>
      <c r="K371" s="468" t="s">
        <v>234</v>
      </c>
      <c r="L371" s="468"/>
    </row>
    <row r="372" spans="1:12" ht="6.75" customHeight="1">
      <c r="D372" s="147"/>
      <c r="I372" s="14"/>
      <c r="K372" s="14"/>
      <c r="L372" s="14"/>
    </row>
    <row r="373" spans="1:12" ht="26.25" customHeight="1">
      <c r="A373" s="155"/>
      <c r="B373" s="155"/>
      <c r="C373" s="155"/>
      <c r="D373" s="465" t="s">
        <v>489</v>
      </c>
      <c r="E373" s="465"/>
      <c r="F373" s="465"/>
      <c r="G373" s="465"/>
      <c r="I373" s="14"/>
      <c r="K373" s="466" t="s">
        <v>236</v>
      </c>
      <c r="L373" s="466"/>
    </row>
    <row r="374" spans="1:12" ht="24.75" customHeight="1">
      <c r="A374" s="467" t="s">
        <v>237</v>
      </c>
      <c r="B374" s="467"/>
      <c r="C374" s="467"/>
      <c r="D374" s="467"/>
      <c r="E374" s="467"/>
      <c r="F374" s="467"/>
      <c r="G374" s="467"/>
      <c r="H374" s="150"/>
      <c r="I374" s="15" t="s">
        <v>233</v>
      </c>
      <c r="K374" s="468" t="s">
        <v>234</v>
      </c>
      <c r="L374" s="468"/>
    </row>
  </sheetData>
  <mergeCells count="30"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70866141732283472" right="3.937007874015748E-2" top="3.937007874015748E-2" bottom="3.937007874015748E-2" header="0" footer="0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634AA-CDDC-48AA-9B76-C394456E33F9}">
  <sheetPr>
    <pageSetUpPr fitToPage="1"/>
  </sheetPr>
  <dimension ref="A1:S374"/>
  <sheetViews>
    <sheetView topLeftCell="A48" workbookViewId="0">
      <selection activeCell="G19" sqref="G19:K19"/>
    </sheetView>
  </sheetViews>
  <sheetFormatPr defaultRowHeight="15"/>
  <cols>
    <col min="1" max="4" width="2" style="36" customWidth="1"/>
    <col min="5" max="5" width="2.140625" style="36" customWidth="1"/>
    <col min="6" max="6" width="3" style="150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2" t="s">
        <v>0</v>
      </c>
      <c r="K1" s="152"/>
      <c r="L1" s="152"/>
      <c r="M1" s="16"/>
      <c r="N1" s="152"/>
      <c r="O1" s="152"/>
    </row>
    <row r="2" spans="1:15">
      <c r="H2" s="3"/>
      <c r="I2" s="22"/>
      <c r="J2" s="152" t="s">
        <v>1</v>
      </c>
      <c r="K2" s="152"/>
      <c r="L2" s="152"/>
      <c r="M2" s="16"/>
      <c r="N2" s="152"/>
      <c r="O2" s="152"/>
    </row>
    <row r="3" spans="1:15">
      <c r="H3" s="23"/>
      <c r="I3" s="3"/>
      <c r="J3" s="152" t="s">
        <v>2</v>
      </c>
      <c r="K3" s="152"/>
      <c r="L3" s="152"/>
      <c r="M3" s="16"/>
      <c r="N3" s="152"/>
      <c r="O3" s="152"/>
    </row>
    <row r="4" spans="1:15">
      <c r="G4" s="4" t="s">
        <v>3</v>
      </c>
      <c r="H4" s="3"/>
      <c r="I4" s="22"/>
      <c r="J4" s="152" t="s">
        <v>4</v>
      </c>
      <c r="K4" s="152"/>
      <c r="L4" s="152"/>
      <c r="M4" s="16"/>
      <c r="N4" s="152"/>
      <c r="O4" s="152"/>
    </row>
    <row r="5" spans="1:15">
      <c r="H5" s="3"/>
      <c r="I5" s="22"/>
      <c r="J5" s="152" t="s">
        <v>5</v>
      </c>
      <c r="K5" s="152"/>
      <c r="L5" s="152"/>
      <c r="M5" s="16"/>
      <c r="N5" s="152"/>
      <c r="O5" s="152"/>
    </row>
    <row r="6" spans="1:15" ht="6" customHeight="1">
      <c r="H6" s="3"/>
      <c r="I6" s="22"/>
      <c r="J6" s="152"/>
      <c r="K6" s="152"/>
      <c r="L6" s="152"/>
      <c r="M6" s="16"/>
      <c r="N6" s="152"/>
      <c r="O6" s="152"/>
    </row>
    <row r="7" spans="1:15" ht="30" customHeight="1">
      <c r="A7" s="444" t="s">
        <v>6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445" t="s">
        <v>7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16"/>
    </row>
    <row r="10" spans="1:15">
      <c r="A10" s="446" t="s">
        <v>8</v>
      </c>
      <c r="B10" s="446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16"/>
    </row>
    <row r="11" spans="1:15" ht="7.5" customHeight="1">
      <c r="A11" s="28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6"/>
    </row>
    <row r="12" spans="1:15" ht="15.75" customHeight="1">
      <c r="A12" s="28"/>
      <c r="B12" s="152"/>
      <c r="C12" s="152"/>
      <c r="D12" s="152"/>
      <c r="E12" s="152"/>
      <c r="F12" s="152"/>
      <c r="G12" s="447" t="s">
        <v>9</v>
      </c>
      <c r="H12" s="447"/>
      <c r="I12" s="447"/>
      <c r="J12" s="447"/>
      <c r="K12" s="447"/>
      <c r="L12" s="152"/>
      <c r="M12" s="16"/>
    </row>
    <row r="13" spans="1:15" ht="15.75" customHeight="1">
      <c r="A13" s="448" t="s">
        <v>10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16"/>
    </row>
    <row r="14" spans="1:15" ht="12" customHeight="1">
      <c r="G14" s="449" t="s">
        <v>335</v>
      </c>
      <c r="H14" s="449"/>
      <c r="I14" s="449"/>
      <c r="J14" s="449"/>
      <c r="K14" s="449"/>
      <c r="M14" s="16"/>
    </row>
    <row r="15" spans="1:15">
      <c r="G15" s="446" t="s">
        <v>11</v>
      </c>
      <c r="H15" s="446"/>
      <c r="I15" s="446"/>
      <c r="J15" s="446"/>
      <c r="K15" s="446"/>
    </row>
    <row r="16" spans="1:15" ht="15.75" customHeight="1">
      <c r="B16" s="448" t="s">
        <v>12</v>
      </c>
      <c r="C16" s="448"/>
      <c r="D16" s="448"/>
      <c r="E16" s="448"/>
      <c r="F16" s="448"/>
      <c r="G16" s="448"/>
      <c r="H16" s="448"/>
      <c r="I16" s="448"/>
      <c r="J16" s="448"/>
      <c r="K16" s="448"/>
      <c r="L16" s="448"/>
    </row>
    <row r="17" spans="1:13" ht="7.5" customHeight="1"/>
    <row r="18" spans="1:13">
      <c r="G18" s="449" t="s">
        <v>497</v>
      </c>
      <c r="H18" s="449"/>
      <c r="I18" s="449"/>
      <c r="J18" s="449"/>
      <c r="K18" s="449"/>
    </row>
    <row r="19" spans="1:13">
      <c r="G19" s="450" t="s">
        <v>13</v>
      </c>
      <c r="H19" s="450"/>
      <c r="I19" s="450"/>
      <c r="J19" s="450"/>
      <c r="K19" s="450"/>
    </row>
    <row r="20" spans="1:13" ht="6.75" customHeight="1">
      <c r="G20" s="152"/>
      <c r="H20" s="152"/>
      <c r="I20" s="152"/>
      <c r="J20" s="152"/>
      <c r="K20" s="152"/>
    </row>
    <row r="21" spans="1:13">
      <c r="B21" s="22"/>
      <c r="C21" s="22"/>
      <c r="D21" s="22"/>
      <c r="E21" s="451" t="s">
        <v>14</v>
      </c>
      <c r="F21" s="451"/>
      <c r="G21" s="451"/>
      <c r="H21" s="451"/>
      <c r="I21" s="451"/>
      <c r="J21" s="451"/>
      <c r="K21" s="451"/>
      <c r="L21" s="22"/>
    </row>
    <row r="22" spans="1:13" ht="15" customHeight="1">
      <c r="A22" s="443" t="s">
        <v>15</v>
      </c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30"/>
    </row>
    <row r="23" spans="1:13">
      <c r="F23" s="36"/>
      <c r="J23" s="5"/>
      <c r="K23" s="13"/>
      <c r="L23" s="6" t="s">
        <v>16</v>
      </c>
      <c r="M23" s="30"/>
    </row>
    <row r="24" spans="1:13">
      <c r="F24" s="36"/>
      <c r="J24" s="31" t="s">
        <v>17</v>
      </c>
      <c r="K24" s="23"/>
      <c r="L24" s="32"/>
      <c r="M24" s="30"/>
    </row>
    <row r="25" spans="1:13">
      <c r="E25" s="152"/>
      <c r="F25" s="151"/>
      <c r="I25" s="34"/>
      <c r="J25" s="34"/>
      <c r="K25" s="35" t="s">
        <v>18</v>
      </c>
      <c r="L25" s="32"/>
      <c r="M25" s="30"/>
    </row>
    <row r="26" spans="1:13">
      <c r="A26" s="452" t="s">
        <v>19</v>
      </c>
      <c r="B26" s="452"/>
      <c r="C26" s="452"/>
      <c r="D26" s="452"/>
      <c r="E26" s="452"/>
      <c r="F26" s="452"/>
      <c r="G26" s="452"/>
      <c r="H26" s="452"/>
      <c r="I26" s="452"/>
      <c r="K26" s="35" t="s">
        <v>20</v>
      </c>
      <c r="L26" s="37" t="s">
        <v>21</v>
      </c>
      <c r="M26" s="30"/>
    </row>
    <row r="27" spans="1:13" ht="29.1" customHeight="1">
      <c r="A27" s="452" t="s">
        <v>22</v>
      </c>
      <c r="B27" s="452"/>
      <c r="C27" s="452"/>
      <c r="D27" s="452"/>
      <c r="E27" s="452"/>
      <c r="F27" s="452"/>
      <c r="G27" s="452"/>
      <c r="H27" s="452"/>
      <c r="I27" s="452"/>
      <c r="J27" s="149" t="s">
        <v>23</v>
      </c>
      <c r="K27" s="113" t="s">
        <v>24</v>
      </c>
      <c r="L27" s="32"/>
      <c r="M27" s="30"/>
    </row>
    <row r="28" spans="1:13">
      <c r="F28" s="36"/>
      <c r="G28" s="39" t="s">
        <v>25</v>
      </c>
      <c r="H28" s="102" t="s">
        <v>238</v>
      </c>
      <c r="I28" s="103"/>
      <c r="J28" s="42"/>
      <c r="K28" s="32"/>
      <c r="L28" s="32"/>
      <c r="M28" s="30"/>
    </row>
    <row r="29" spans="1:13">
      <c r="F29" s="36"/>
      <c r="G29" s="453" t="s">
        <v>27</v>
      </c>
      <c r="H29" s="453"/>
      <c r="I29" s="114" t="s">
        <v>28</v>
      </c>
      <c r="J29" s="43" t="s">
        <v>29</v>
      </c>
      <c r="K29" s="32" t="s">
        <v>30</v>
      </c>
      <c r="L29" s="32" t="s">
        <v>31</v>
      </c>
      <c r="M29" s="30"/>
    </row>
    <row r="30" spans="1:13">
      <c r="A30" s="454" t="s">
        <v>239</v>
      </c>
      <c r="B30" s="454"/>
      <c r="C30" s="454"/>
      <c r="D30" s="454"/>
      <c r="E30" s="454"/>
      <c r="F30" s="454"/>
      <c r="G30" s="454"/>
      <c r="H30" s="454"/>
      <c r="I30" s="454"/>
      <c r="J30" s="44"/>
      <c r="K30" s="44"/>
      <c r="L30" s="45" t="s">
        <v>33</v>
      </c>
      <c r="M30" s="46"/>
    </row>
    <row r="31" spans="1:13" ht="27" customHeight="1">
      <c r="A31" s="455" t="s">
        <v>34</v>
      </c>
      <c r="B31" s="456"/>
      <c r="C31" s="456"/>
      <c r="D31" s="456"/>
      <c r="E31" s="456"/>
      <c r="F31" s="456"/>
      <c r="G31" s="459" t="s">
        <v>35</v>
      </c>
      <c r="H31" s="461" t="s">
        <v>36</v>
      </c>
      <c r="I31" s="463" t="s">
        <v>37</v>
      </c>
      <c r="J31" s="464"/>
      <c r="K31" s="469" t="s">
        <v>38</v>
      </c>
      <c r="L31" s="471" t="s">
        <v>39</v>
      </c>
      <c r="M31" s="46"/>
    </row>
    <row r="32" spans="1:13" ht="58.5" customHeight="1">
      <c r="A32" s="457"/>
      <c r="B32" s="458"/>
      <c r="C32" s="458"/>
      <c r="D32" s="458"/>
      <c r="E32" s="458"/>
      <c r="F32" s="458"/>
      <c r="G32" s="460"/>
      <c r="H32" s="462"/>
      <c r="I32" s="47" t="s">
        <v>40</v>
      </c>
      <c r="J32" s="48" t="s">
        <v>41</v>
      </c>
      <c r="K32" s="470"/>
      <c r="L32" s="472"/>
    </row>
    <row r="33" spans="1:15">
      <c r="A33" s="473" t="s">
        <v>42</v>
      </c>
      <c r="B33" s="474"/>
      <c r="C33" s="474"/>
      <c r="D33" s="474"/>
      <c r="E33" s="474"/>
      <c r="F33" s="475"/>
      <c r="G33" s="7">
        <v>2</v>
      </c>
      <c r="H33" s="8">
        <v>3</v>
      </c>
      <c r="I33" s="9" t="s">
        <v>43</v>
      </c>
      <c r="J33" s="10" t="s">
        <v>24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5">
        <f>SUM(I35+I46+I65+I86+I93+I113+I139+I158+I168)</f>
        <v>710700</v>
      </c>
      <c r="J34" s="115">
        <f>SUM(J35+J46+J65+J86+J93+J113+J139+J158+J168)</f>
        <v>710700</v>
      </c>
      <c r="K34" s="116">
        <f>SUM(K35+K46+K65+K86+K93+K113+K139+K158+K168)</f>
        <v>708050.37</v>
      </c>
      <c r="L34" s="115">
        <f>SUM(L35+L46+L65+L86+L93+L113+L139+L158+L168)</f>
        <v>708050.37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5">
        <f>SUM(I36+I42)</f>
        <v>656100</v>
      </c>
      <c r="J35" s="115">
        <f>SUM(J36+J42)</f>
        <v>656100</v>
      </c>
      <c r="K35" s="117">
        <f>SUM(K36+K42)</f>
        <v>656100</v>
      </c>
      <c r="L35" s="118">
        <f>SUM(L36+L42)</f>
        <v>656100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5">
        <f>SUM(I37)</f>
        <v>646600</v>
      </c>
      <c r="J36" s="115">
        <f>SUM(J37)</f>
        <v>646600</v>
      </c>
      <c r="K36" s="116">
        <f>SUM(K37)</f>
        <v>646600</v>
      </c>
      <c r="L36" s="115">
        <f>SUM(L37)</f>
        <v>646600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5">
        <f>SUM(I38+I40)</f>
        <v>646600</v>
      </c>
      <c r="J37" s="115">
        <f t="shared" ref="J37:L38" si="0">SUM(J38)</f>
        <v>646600</v>
      </c>
      <c r="K37" s="115">
        <f t="shared" si="0"/>
        <v>646600</v>
      </c>
      <c r="L37" s="115">
        <f t="shared" si="0"/>
        <v>646600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6">
        <f>SUM(I39)</f>
        <v>646600</v>
      </c>
      <c r="J38" s="116">
        <f t="shared" si="0"/>
        <v>646600</v>
      </c>
      <c r="K38" s="116">
        <f t="shared" si="0"/>
        <v>646600</v>
      </c>
      <c r="L38" s="116">
        <f t="shared" si="0"/>
        <v>646600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19">
        <v>646600</v>
      </c>
      <c r="J39" s="120">
        <v>646600</v>
      </c>
      <c r="K39" s="120">
        <v>646600</v>
      </c>
      <c r="L39" s="120">
        <v>646600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6">
        <f t="shared" ref="I42:L44" si="1">I43</f>
        <v>9500</v>
      </c>
      <c r="J42" s="115">
        <f t="shared" si="1"/>
        <v>9500</v>
      </c>
      <c r="K42" s="116">
        <f t="shared" si="1"/>
        <v>9500</v>
      </c>
      <c r="L42" s="115">
        <f t="shared" si="1"/>
        <v>9500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6">
        <f t="shared" si="1"/>
        <v>9500</v>
      </c>
      <c r="J43" s="115">
        <f t="shared" si="1"/>
        <v>9500</v>
      </c>
      <c r="K43" s="115">
        <f t="shared" si="1"/>
        <v>9500</v>
      </c>
      <c r="L43" s="115">
        <f t="shared" si="1"/>
        <v>9500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5">
        <f t="shared" si="1"/>
        <v>9500</v>
      </c>
      <c r="J44" s="115">
        <f t="shared" si="1"/>
        <v>9500</v>
      </c>
      <c r="K44" s="115">
        <f t="shared" si="1"/>
        <v>9500</v>
      </c>
      <c r="L44" s="115">
        <f t="shared" si="1"/>
        <v>9500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1">
        <v>9500</v>
      </c>
      <c r="J45" s="120">
        <v>9500</v>
      </c>
      <c r="K45" s="120">
        <v>9500</v>
      </c>
      <c r="L45" s="120">
        <v>9500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2">
        <f t="shared" ref="I46:L48" si="2">I47</f>
        <v>44600</v>
      </c>
      <c r="J46" s="123">
        <f t="shared" si="2"/>
        <v>44600</v>
      </c>
      <c r="K46" s="122">
        <f t="shared" si="2"/>
        <v>41965.520000000004</v>
      </c>
      <c r="L46" s="122">
        <f t="shared" si="2"/>
        <v>41965.520000000004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5">
        <f t="shared" si="2"/>
        <v>44600</v>
      </c>
      <c r="J47" s="116">
        <f t="shared" si="2"/>
        <v>44600</v>
      </c>
      <c r="K47" s="115">
        <f t="shared" si="2"/>
        <v>41965.520000000004</v>
      </c>
      <c r="L47" s="116">
        <f t="shared" si="2"/>
        <v>41965.520000000004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5">
        <f t="shared" si="2"/>
        <v>44600</v>
      </c>
      <c r="J48" s="116">
        <f t="shared" si="2"/>
        <v>44600</v>
      </c>
      <c r="K48" s="118">
        <f t="shared" si="2"/>
        <v>41965.520000000004</v>
      </c>
      <c r="L48" s="118">
        <f t="shared" si="2"/>
        <v>41965.520000000004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4">
        <f>SUM(I50:I64)</f>
        <v>44600</v>
      </c>
      <c r="J49" s="124">
        <f>SUM(J50:J64)</f>
        <v>44600</v>
      </c>
      <c r="K49" s="125">
        <f>SUM(K50:K64)</f>
        <v>41965.520000000004</v>
      </c>
      <c r="L49" s="125">
        <f>SUM(L50:L64)</f>
        <v>41965.520000000004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0">
        <v>1200</v>
      </c>
      <c r="J52" s="120">
        <v>1200</v>
      </c>
      <c r="K52" s="120">
        <v>1200</v>
      </c>
      <c r="L52" s="120">
        <v>1200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0">
        <v>9000</v>
      </c>
      <c r="J53" s="120">
        <v>9000</v>
      </c>
      <c r="K53" s="120">
        <v>9000</v>
      </c>
      <c r="L53" s="120">
        <v>9000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1">
        <v>4000</v>
      </c>
      <c r="J59" s="120">
        <v>4000</v>
      </c>
      <c r="K59" s="120">
        <v>3990.35</v>
      </c>
      <c r="L59" s="120">
        <v>3990.35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1">
        <v>2700</v>
      </c>
      <c r="J61" s="120">
        <v>2700</v>
      </c>
      <c r="K61" s="120">
        <v>83.35</v>
      </c>
      <c r="L61" s="120">
        <v>83.35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1">
        <v>9200</v>
      </c>
      <c r="J62" s="120">
        <v>9200</v>
      </c>
      <c r="K62" s="120">
        <v>9198</v>
      </c>
      <c r="L62" s="120">
        <v>9198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1">
        <v>18500</v>
      </c>
      <c r="J64" s="120">
        <v>18500</v>
      </c>
      <c r="K64" s="120">
        <v>18493.82</v>
      </c>
      <c r="L64" s="120">
        <v>18493.82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6">
        <f>SUM(I140+I145+I153)</f>
        <v>10000</v>
      </c>
      <c r="J139" s="127">
        <f>SUM(J140+J145+J153)</f>
        <v>10000</v>
      </c>
      <c r="K139" s="116">
        <f>SUM(K140+K145+K153)</f>
        <v>9984.85</v>
      </c>
      <c r="L139" s="115">
        <f>SUM(L140+L145+L153)</f>
        <v>9984.85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6">
        <f t="shared" ref="I153:L154" si="15">I154</f>
        <v>10000</v>
      </c>
      <c r="J153" s="127">
        <f t="shared" si="15"/>
        <v>10000</v>
      </c>
      <c r="K153" s="116">
        <f t="shared" si="15"/>
        <v>9984.85</v>
      </c>
      <c r="L153" s="115">
        <f t="shared" si="15"/>
        <v>9984.85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5">
        <f t="shared" si="15"/>
        <v>10000</v>
      </c>
      <c r="J154" s="133">
        <f t="shared" si="15"/>
        <v>10000</v>
      </c>
      <c r="K154" s="125">
        <f t="shared" si="15"/>
        <v>9984.85</v>
      </c>
      <c r="L154" s="124">
        <f t="shared" si="15"/>
        <v>9984.85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6">
        <f>SUM(I156:I157)</f>
        <v>10000</v>
      </c>
      <c r="J155" s="127">
        <f>SUM(J156:J157)</f>
        <v>10000</v>
      </c>
      <c r="K155" s="116">
        <f>SUM(K156:K157)</f>
        <v>9984.85</v>
      </c>
      <c r="L155" s="115">
        <f>SUM(L156:L157)</f>
        <v>9984.85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5">
        <v>10000</v>
      </c>
      <c r="J156" s="135">
        <v>10000</v>
      </c>
      <c r="K156" s="135">
        <v>9984.85</v>
      </c>
      <c r="L156" s="135">
        <v>9984.85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0">
        <f>SUM(I34+I184)</f>
        <v>710700</v>
      </c>
      <c r="J368" s="130">
        <f>SUM(J34+J184)</f>
        <v>710700</v>
      </c>
      <c r="K368" s="130">
        <f>SUM(K34+K184)</f>
        <v>708050.37</v>
      </c>
      <c r="L368" s="130">
        <f>SUM(L34+L184)</f>
        <v>708050.37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5"/>
      <c r="B370" s="155"/>
      <c r="C370" s="155"/>
      <c r="D370" s="466" t="s">
        <v>230</v>
      </c>
      <c r="E370" s="466"/>
      <c r="F370" s="466"/>
      <c r="G370" s="466"/>
      <c r="H370" s="153"/>
      <c r="I370" s="111"/>
      <c r="J370" s="109"/>
      <c r="K370" s="466" t="s">
        <v>231</v>
      </c>
      <c r="L370" s="466"/>
    </row>
    <row r="371" spans="1:12" ht="18.75" customHeight="1">
      <c r="A371" s="154" t="s">
        <v>232</v>
      </c>
      <c r="B371" s="154"/>
      <c r="C371" s="154"/>
      <c r="D371" s="154"/>
      <c r="E371" s="154"/>
      <c r="F371" s="154"/>
      <c r="G371" s="154"/>
      <c r="I371" s="148" t="s">
        <v>233</v>
      </c>
      <c r="K371" s="468" t="s">
        <v>234</v>
      </c>
      <c r="L371" s="468"/>
    </row>
    <row r="372" spans="1:12" ht="7.5" customHeight="1">
      <c r="D372" s="147"/>
      <c r="I372" s="14"/>
      <c r="K372" s="14"/>
      <c r="L372" s="14"/>
    </row>
    <row r="373" spans="1:12" ht="27.75" customHeight="1">
      <c r="A373" s="155"/>
      <c r="B373" s="155"/>
      <c r="C373" s="155"/>
      <c r="D373" s="465" t="s">
        <v>489</v>
      </c>
      <c r="E373" s="465"/>
      <c r="F373" s="465"/>
      <c r="G373" s="465"/>
      <c r="I373" s="14"/>
      <c r="K373" s="466" t="s">
        <v>236</v>
      </c>
      <c r="L373" s="466"/>
    </row>
    <row r="374" spans="1:12" ht="24.75" customHeight="1">
      <c r="A374" s="467" t="s">
        <v>237</v>
      </c>
      <c r="B374" s="467"/>
      <c r="C374" s="467"/>
      <c r="D374" s="467"/>
      <c r="E374" s="467"/>
      <c r="F374" s="467"/>
      <c r="G374" s="467"/>
      <c r="H374" s="150"/>
      <c r="I374" s="15" t="s">
        <v>233</v>
      </c>
      <c r="K374" s="468" t="s">
        <v>234</v>
      </c>
      <c r="L374" s="468"/>
    </row>
  </sheetData>
  <mergeCells count="30"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70866141732283472" right="3.937007874015748E-2" top="3.937007874015748E-2" bottom="3.937007874015748E-2" header="0" footer="0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F36D4-4360-4C59-92E0-8B6868D9C1AF}">
  <sheetPr>
    <pageSetUpPr fitToPage="1"/>
  </sheetPr>
  <dimension ref="A1:S374"/>
  <sheetViews>
    <sheetView topLeftCell="A24" workbookViewId="0">
      <selection activeCell="G19" sqref="G19:K19"/>
    </sheetView>
  </sheetViews>
  <sheetFormatPr defaultRowHeight="15"/>
  <cols>
    <col min="1" max="4" width="2" style="36" customWidth="1"/>
    <col min="5" max="5" width="2.140625" style="36" customWidth="1"/>
    <col min="6" max="6" width="3" style="150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2" t="s">
        <v>0</v>
      </c>
      <c r="K1" s="152"/>
      <c r="L1" s="152"/>
      <c r="M1" s="16"/>
      <c r="N1" s="152"/>
      <c r="O1" s="152"/>
    </row>
    <row r="2" spans="1:15">
      <c r="H2" s="3"/>
      <c r="I2" s="22"/>
      <c r="J2" s="152" t="s">
        <v>1</v>
      </c>
      <c r="K2" s="152"/>
      <c r="L2" s="152"/>
      <c r="M2" s="16"/>
      <c r="N2" s="152"/>
      <c r="O2" s="152"/>
    </row>
    <row r="3" spans="1:15">
      <c r="H3" s="23"/>
      <c r="I3" s="3"/>
      <c r="J3" s="152" t="s">
        <v>2</v>
      </c>
      <c r="K3" s="152"/>
      <c r="L3" s="152"/>
      <c r="M3" s="16"/>
      <c r="N3" s="152"/>
      <c r="O3" s="152"/>
    </row>
    <row r="4" spans="1:15">
      <c r="G4" s="4" t="s">
        <v>3</v>
      </c>
      <c r="H4" s="3"/>
      <c r="I4" s="22"/>
      <c r="J4" s="152" t="s">
        <v>4</v>
      </c>
      <c r="K4" s="152"/>
      <c r="L4" s="152"/>
      <c r="M4" s="16"/>
      <c r="N4" s="152"/>
      <c r="O4" s="152"/>
    </row>
    <row r="5" spans="1:15">
      <c r="H5" s="3"/>
      <c r="I5" s="22"/>
      <c r="J5" s="152" t="s">
        <v>5</v>
      </c>
      <c r="K5" s="152"/>
      <c r="L5" s="152"/>
      <c r="M5" s="16"/>
      <c r="N5" s="152"/>
      <c r="O5" s="152"/>
    </row>
    <row r="6" spans="1:15" ht="6" customHeight="1">
      <c r="H6" s="3"/>
      <c r="I6" s="22"/>
      <c r="J6" s="152"/>
      <c r="K6" s="152"/>
      <c r="L6" s="152"/>
      <c r="M6" s="16"/>
      <c r="N6" s="152"/>
      <c r="O6" s="152"/>
    </row>
    <row r="7" spans="1:15" ht="30" customHeight="1">
      <c r="A7" s="444" t="s">
        <v>6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445" t="s">
        <v>7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16"/>
    </row>
    <row r="10" spans="1:15">
      <c r="A10" s="446" t="s">
        <v>8</v>
      </c>
      <c r="B10" s="446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16"/>
    </row>
    <row r="11" spans="1:15" ht="7.5" customHeight="1">
      <c r="A11" s="28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6"/>
    </row>
    <row r="12" spans="1:15" ht="15.75" customHeight="1">
      <c r="A12" s="28"/>
      <c r="B12" s="152"/>
      <c r="C12" s="152"/>
      <c r="D12" s="152"/>
      <c r="E12" s="152"/>
      <c r="F12" s="152"/>
      <c r="G12" s="447" t="s">
        <v>9</v>
      </c>
      <c r="H12" s="447"/>
      <c r="I12" s="447"/>
      <c r="J12" s="447"/>
      <c r="K12" s="447"/>
      <c r="L12" s="152"/>
      <c r="M12" s="16"/>
    </row>
    <row r="13" spans="1:15" ht="15.75" customHeight="1">
      <c r="A13" s="448" t="s">
        <v>10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16"/>
    </row>
    <row r="14" spans="1:15" ht="12" customHeight="1">
      <c r="G14" s="449" t="s">
        <v>335</v>
      </c>
      <c r="H14" s="449"/>
      <c r="I14" s="449"/>
      <c r="J14" s="449"/>
      <c r="K14" s="449"/>
      <c r="M14" s="16"/>
    </row>
    <row r="15" spans="1:15">
      <c r="G15" s="446" t="s">
        <v>11</v>
      </c>
      <c r="H15" s="446"/>
      <c r="I15" s="446"/>
      <c r="J15" s="446"/>
      <c r="K15" s="446"/>
    </row>
    <row r="16" spans="1:15" ht="15.75" customHeight="1">
      <c r="B16" s="448" t="s">
        <v>12</v>
      </c>
      <c r="C16" s="448"/>
      <c r="D16" s="448"/>
      <c r="E16" s="448"/>
      <c r="F16" s="448"/>
      <c r="G16" s="448"/>
      <c r="H16" s="448"/>
      <c r="I16" s="448"/>
      <c r="J16" s="448"/>
      <c r="K16" s="448"/>
      <c r="L16" s="448"/>
    </row>
    <row r="17" spans="1:13" ht="7.5" customHeight="1"/>
    <row r="18" spans="1:13">
      <c r="G18" s="449" t="s">
        <v>497</v>
      </c>
      <c r="H18" s="449"/>
      <c r="I18" s="449"/>
      <c r="J18" s="449"/>
      <c r="K18" s="449"/>
    </row>
    <row r="19" spans="1:13">
      <c r="G19" s="450" t="s">
        <v>13</v>
      </c>
      <c r="H19" s="450"/>
      <c r="I19" s="450"/>
      <c r="J19" s="450"/>
      <c r="K19" s="450"/>
    </row>
    <row r="20" spans="1:13" ht="6.75" customHeight="1">
      <c r="G20" s="152"/>
      <c r="H20" s="152"/>
      <c r="I20" s="152"/>
      <c r="J20" s="152"/>
      <c r="K20" s="152"/>
    </row>
    <row r="21" spans="1:13">
      <c r="B21" s="22"/>
      <c r="C21" s="22"/>
      <c r="D21" s="22"/>
      <c r="E21" s="451" t="s">
        <v>14</v>
      </c>
      <c r="F21" s="451"/>
      <c r="G21" s="451"/>
      <c r="H21" s="451"/>
      <c r="I21" s="451"/>
      <c r="J21" s="451"/>
      <c r="K21" s="451"/>
      <c r="L21" s="22"/>
    </row>
    <row r="22" spans="1:13" ht="15" customHeight="1">
      <c r="A22" s="443" t="s">
        <v>15</v>
      </c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30"/>
    </row>
    <row r="23" spans="1:13">
      <c r="F23" s="36"/>
      <c r="J23" s="5"/>
      <c r="K23" s="13"/>
      <c r="L23" s="6" t="s">
        <v>16</v>
      </c>
      <c r="M23" s="30"/>
    </row>
    <row r="24" spans="1:13">
      <c r="F24" s="36"/>
      <c r="J24" s="31" t="s">
        <v>17</v>
      </c>
      <c r="K24" s="23"/>
      <c r="L24" s="32"/>
      <c r="M24" s="30"/>
    </row>
    <row r="25" spans="1:13">
      <c r="E25" s="152"/>
      <c r="F25" s="151"/>
      <c r="I25" s="34"/>
      <c r="J25" s="34"/>
      <c r="K25" s="35" t="s">
        <v>18</v>
      </c>
      <c r="L25" s="32"/>
      <c r="M25" s="30"/>
    </row>
    <row r="26" spans="1:13">
      <c r="A26" s="452" t="s">
        <v>19</v>
      </c>
      <c r="B26" s="452"/>
      <c r="C26" s="452"/>
      <c r="D26" s="452"/>
      <c r="E26" s="452"/>
      <c r="F26" s="452"/>
      <c r="G26" s="452"/>
      <c r="H26" s="452"/>
      <c r="I26" s="452"/>
      <c r="K26" s="35" t="s">
        <v>20</v>
      </c>
      <c r="L26" s="37" t="s">
        <v>21</v>
      </c>
      <c r="M26" s="30"/>
    </row>
    <row r="27" spans="1:13" ht="43.5" customHeight="1">
      <c r="A27" s="452" t="s">
        <v>251</v>
      </c>
      <c r="B27" s="452"/>
      <c r="C27" s="452"/>
      <c r="D27" s="452"/>
      <c r="E27" s="452"/>
      <c r="F27" s="452"/>
      <c r="G27" s="452"/>
      <c r="H27" s="452"/>
      <c r="I27" s="452"/>
      <c r="J27" s="149" t="s">
        <v>23</v>
      </c>
      <c r="K27" s="113" t="s">
        <v>24</v>
      </c>
      <c r="L27" s="32"/>
      <c r="M27" s="30"/>
    </row>
    <row r="28" spans="1:13">
      <c r="F28" s="36"/>
      <c r="G28" s="39" t="s">
        <v>25</v>
      </c>
      <c r="H28" s="102" t="s">
        <v>238</v>
      </c>
      <c r="I28" s="103"/>
      <c r="J28" s="42"/>
      <c r="K28" s="32"/>
      <c r="L28" s="32"/>
      <c r="M28" s="30"/>
    </row>
    <row r="29" spans="1:13">
      <c r="F29" s="36"/>
      <c r="G29" s="453" t="s">
        <v>27</v>
      </c>
      <c r="H29" s="453"/>
      <c r="I29" s="114" t="s">
        <v>28</v>
      </c>
      <c r="J29" s="43" t="s">
        <v>29</v>
      </c>
      <c r="K29" s="32" t="s">
        <v>30</v>
      </c>
      <c r="L29" s="32" t="s">
        <v>31</v>
      </c>
      <c r="M29" s="30"/>
    </row>
    <row r="30" spans="1:13">
      <c r="A30" s="454" t="s">
        <v>239</v>
      </c>
      <c r="B30" s="454"/>
      <c r="C30" s="454"/>
      <c r="D30" s="454"/>
      <c r="E30" s="454"/>
      <c r="F30" s="454"/>
      <c r="G30" s="454"/>
      <c r="H30" s="454"/>
      <c r="I30" s="454"/>
      <c r="J30" s="44"/>
      <c r="K30" s="44"/>
      <c r="L30" s="45" t="s">
        <v>33</v>
      </c>
      <c r="M30" s="46"/>
    </row>
    <row r="31" spans="1:13" ht="27" customHeight="1">
      <c r="A31" s="455" t="s">
        <v>34</v>
      </c>
      <c r="B31" s="456"/>
      <c r="C31" s="456"/>
      <c r="D31" s="456"/>
      <c r="E31" s="456"/>
      <c r="F31" s="456"/>
      <c r="G31" s="459" t="s">
        <v>35</v>
      </c>
      <c r="H31" s="461" t="s">
        <v>36</v>
      </c>
      <c r="I31" s="463" t="s">
        <v>37</v>
      </c>
      <c r="J31" s="464"/>
      <c r="K31" s="469" t="s">
        <v>38</v>
      </c>
      <c r="L31" s="471" t="s">
        <v>39</v>
      </c>
      <c r="M31" s="46"/>
    </row>
    <row r="32" spans="1:13" ht="58.5" customHeight="1">
      <c r="A32" s="457"/>
      <c r="B32" s="458"/>
      <c r="C32" s="458"/>
      <c r="D32" s="458"/>
      <c r="E32" s="458"/>
      <c r="F32" s="458"/>
      <c r="G32" s="460"/>
      <c r="H32" s="462"/>
      <c r="I32" s="47" t="s">
        <v>40</v>
      </c>
      <c r="J32" s="48" t="s">
        <v>41</v>
      </c>
      <c r="K32" s="470"/>
      <c r="L32" s="472"/>
    </row>
    <row r="33" spans="1:15">
      <c r="A33" s="473" t="s">
        <v>42</v>
      </c>
      <c r="B33" s="474"/>
      <c r="C33" s="474"/>
      <c r="D33" s="474"/>
      <c r="E33" s="474"/>
      <c r="F33" s="475"/>
      <c r="G33" s="7">
        <v>2</v>
      </c>
      <c r="H33" s="8">
        <v>3</v>
      </c>
      <c r="I33" s="9" t="s">
        <v>43</v>
      </c>
      <c r="J33" s="10" t="s">
        <v>24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5">
        <f>SUM(I35+I46+I65+I86+I93+I113+I139+I158+I168)</f>
        <v>7300</v>
      </c>
      <c r="J34" s="115">
        <f>SUM(J35+J46+J65+J86+J93+J113+J139+J158+J168)</f>
        <v>7300</v>
      </c>
      <c r="K34" s="116">
        <f>SUM(K35+K46+K65+K86+K93+K113+K139+K158+K168)</f>
        <v>1300</v>
      </c>
      <c r="L34" s="115">
        <f>SUM(L35+L46+L65+L86+L93+L113+L139+L158+L168)</f>
        <v>1300</v>
      </c>
      <c r="M34" s="53"/>
      <c r="N34" s="53"/>
      <c r="O34" s="53"/>
    </row>
    <row r="35" spans="1:15" ht="17.25" hidden="1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5">
        <f>SUM(I36+I42)</f>
        <v>0</v>
      </c>
      <c r="J35" s="115">
        <f>SUM(J36+J42)</f>
        <v>0</v>
      </c>
      <c r="K35" s="117">
        <f>SUM(K36+K42)</f>
        <v>0</v>
      </c>
      <c r="L35" s="118">
        <f>SUM(L36+L42)</f>
        <v>0</v>
      </c>
    </row>
    <row r="36" spans="1:15" hidden="1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5">
        <f>SUM(I37)</f>
        <v>0</v>
      </c>
      <c r="J36" s="115">
        <f>SUM(J37)</f>
        <v>0</v>
      </c>
      <c r="K36" s="116">
        <f>SUM(K37)</f>
        <v>0</v>
      </c>
      <c r="L36" s="115">
        <f>SUM(L37)</f>
        <v>0</v>
      </c>
    </row>
    <row r="37" spans="1:15" hidden="1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5">
        <f>SUM(I38+I40)</f>
        <v>0</v>
      </c>
      <c r="J37" s="115">
        <f t="shared" ref="J37:L38" si="0">SUM(J38)</f>
        <v>0</v>
      </c>
      <c r="K37" s="115">
        <f t="shared" si="0"/>
        <v>0</v>
      </c>
      <c r="L37" s="115">
        <f t="shared" si="0"/>
        <v>0</v>
      </c>
    </row>
    <row r="38" spans="1:15" hidden="1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6">
        <f>SUM(I39)</f>
        <v>0</v>
      </c>
      <c r="J38" s="116">
        <f t="shared" si="0"/>
        <v>0</v>
      </c>
      <c r="K38" s="116">
        <f t="shared" si="0"/>
        <v>0</v>
      </c>
      <c r="L38" s="116">
        <f t="shared" si="0"/>
        <v>0</v>
      </c>
    </row>
    <row r="39" spans="1:15" hidden="1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19">
        <v>0</v>
      </c>
      <c r="J39" s="120">
        <v>0</v>
      </c>
      <c r="K39" s="120">
        <v>0</v>
      </c>
      <c r="L39" s="120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6">
        <f t="shared" ref="I42:L44" si="1">I43</f>
        <v>0</v>
      </c>
      <c r="J42" s="115">
        <f t="shared" si="1"/>
        <v>0</v>
      </c>
      <c r="K42" s="116">
        <f t="shared" si="1"/>
        <v>0</v>
      </c>
      <c r="L42" s="115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6">
        <f t="shared" si="1"/>
        <v>0</v>
      </c>
      <c r="J43" s="115">
        <f t="shared" si="1"/>
        <v>0</v>
      </c>
      <c r="K43" s="115">
        <f t="shared" si="1"/>
        <v>0</v>
      </c>
      <c r="L43" s="115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5">
        <f t="shared" si="1"/>
        <v>0</v>
      </c>
      <c r="J44" s="115">
        <f t="shared" si="1"/>
        <v>0</v>
      </c>
      <c r="K44" s="115">
        <f t="shared" si="1"/>
        <v>0</v>
      </c>
      <c r="L44" s="115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1">
        <v>0</v>
      </c>
      <c r="J45" s="120">
        <v>0</v>
      </c>
      <c r="K45" s="120">
        <v>0</v>
      </c>
      <c r="L45" s="120">
        <v>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2">
        <f t="shared" ref="I46:L48" si="2">I47</f>
        <v>7300</v>
      </c>
      <c r="J46" s="123">
        <f t="shared" si="2"/>
        <v>7300</v>
      </c>
      <c r="K46" s="122">
        <f t="shared" si="2"/>
        <v>1300</v>
      </c>
      <c r="L46" s="122">
        <f t="shared" si="2"/>
        <v>1300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5">
        <f t="shared" si="2"/>
        <v>7300</v>
      </c>
      <c r="J47" s="116">
        <f t="shared" si="2"/>
        <v>7300</v>
      </c>
      <c r="K47" s="115">
        <f t="shared" si="2"/>
        <v>1300</v>
      </c>
      <c r="L47" s="116">
        <f t="shared" si="2"/>
        <v>1300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5">
        <f t="shared" si="2"/>
        <v>7300</v>
      </c>
      <c r="J48" s="116">
        <f t="shared" si="2"/>
        <v>7300</v>
      </c>
      <c r="K48" s="118">
        <f t="shared" si="2"/>
        <v>1300</v>
      </c>
      <c r="L48" s="118">
        <f t="shared" si="2"/>
        <v>1300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4">
        <f>SUM(I50:I64)</f>
        <v>7300</v>
      </c>
      <c r="J49" s="124">
        <f>SUM(J50:J64)</f>
        <v>7300</v>
      </c>
      <c r="K49" s="125">
        <f>SUM(K50:K64)</f>
        <v>1300</v>
      </c>
      <c r="L49" s="125">
        <f>SUM(L50:L64)</f>
        <v>1300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1">
        <v>6000</v>
      </c>
      <c r="J57" s="121">
        <v>6000</v>
      </c>
      <c r="K57" s="121">
        <v>0</v>
      </c>
      <c r="L57" s="121">
        <v>0</v>
      </c>
    </row>
    <row r="58" spans="1:12" ht="25.5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1">
        <v>1300</v>
      </c>
      <c r="J58" s="120">
        <v>1300</v>
      </c>
      <c r="K58" s="120">
        <v>1300</v>
      </c>
      <c r="L58" s="120">
        <v>1300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1">
        <v>0</v>
      </c>
      <c r="J59" s="120">
        <v>0</v>
      </c>
      <c r="K59" s="120">
        <v>0</v>
      </c>
      <c r="L59" s="120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1">
        <v>0</v>
      </c>
      <c r="J64" s="120">
        <v>0</v>
      </c>
      <c r="K64" s="120">
        <v>0</v>
      </c>
      <c r="L64" s="120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5">
        <f>SUM(I185+I238+I303)</f>
        <v>33900</v>
      </c>
      <c r="J184" s="127">
        <f>SUM(J185+J238+J303)</f>
        <v>33900</v>
      </c>
      <c r="K184" s="116">
        <f>SUM(K185+K238+K303)</f>
        <v>33899.990000000005</v>
      </c>
      <c r="L184" s="115">
        <f>SUM(L185+L238+L303)</f>
        <v>33899.990000000005</v>
      </c>
    </row>
    <row r="185" spans="1:12" ht="25.5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5">
        <f>SUM(I186+I209+I216+I228+I232)</f>
        <v>33900</v>
      </c>
      <c r="J185" s="122">
        <f>SUM(J186+J209+J216+J228+J232)</f>
        <v>33900</v>
      </c>
      <c r="K185" s="122">
        <f>SUM(K186+K209+K216+K228+K232)</f>
        <v>33899.990000000005</v>
      </c>
      <c r="L185" s="122">
        <f>SUM(L186+L209+L216+L228+L232)</f>
        <v>33899.990000000005</v>
      </c>
    </row>
    <row r="186" spans="1:12" ht="25.5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2">
        <f>SUM(I187+I190+I195+I201+I206)</f>
        <v>33900</v>
      </c>
      <c r="J186" s="127">
        <f>SUM(J187+J190+J195+J201+J206)</f>
        <v>33900</v>
      </c>
      <c r="K186" s="116">
        <f>SUM(K187+K190+K195+K201+K206)</f>
        <v>33899.990000000005</v>
      </c>
      <c r="L186" s="115">
        <f>SUM(L187+L190+L195+L201+L206)</f>
        <v>33899.990000000005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5">
        <f>I196</f>
        <v>14900</v>
      </c>
      <c r="J195" s="127">
        <f>J196</f>
        <v>14900</v>
      </c>
      <c r="K195" s="116">
        <f>K196</f>
        <v>14900</v>
      </c>
      <c r="L195" s="115">
        <f>L196</f>
        <v>14900</v>
      </c>
    </row>
    <row r="196" spans="1:12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5">
        <f>SUM(I197:I200)</f>
        <v>14900</v>
      </c>
      <c r="J196" s="115">
        <f>SUM(J197:J200)</f>
        <v>14900</v>
      </c>
      <c r="K196" s="115">
        <f>SUM(K197:K200)</f>
        <v>14900</v>
      </c>
      <c r="L196" s="115">
        <f>SUM(L197:L200)</f>
        <v>14900</v>
      </c>
    </row>
    <row r="197" spans="1:12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1">
        <v>14900</v>
      </c>
      <c r="J197" s="121">
        <v>14900</v>
      </c>
      <c r="K197" s="121">
        <v>14900</v>
      </c>
      <c r="L197" s="139">
        <v>14900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5">
        <f t="shared" ref="I206:L207" si="19">I207</f>
        <v>19000</v>
      </c>
      <c r="J206" s="127">
        <f t="shared" si="19"/>
        <v>19000</v>
      </c>
      <c r="K206" s="116">
        <f t="shared" si="19"/>
        <v>18999.990000000002</v>
      </c>
      <c r="L206" s="115">
        <f t="shared" si="19"/>
        <v>18999.990000000002</v>
      </c>
    </row>
    <row r="207" spans="1:12" ht="25.5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6">
        <f t="shared" si="19"/>
        <v>19000</v>
      </c>
      <c r="J207" s="116">
        <f t="shared" si="19"/>
        <v>19000</v>
      </c>
      <c r="K207" s="116">
        <f t="shared" si="19"/>
        <v>18999.990000000002</v>
      </c>
      <c r="L207" s="116">
        <f t="shared" si="19"/>
        <v>18999.990000000002</v>
      </c>
    </row>
    <row r="208" spans="1:12" ht="25.5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19">
        <v>19000</v>
      </c>
      <c r="J208" s="121">
        <v>19000</v>
      </c>
      <c r="K208" s="121">
        <v>18999.990000000002</v>
      </c>
      <c r="L208" s="121">
        <v>18999.990000000002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0">
        <f>SUM(I34+I184)</f>
        <v>41200</v>
      </c>
      <c r="J368" s="130">
        <f>SUM(J34+J184)</f>
        <v>41200</v>
      </c>
      <c r="K368" s="130">
        <f>SUM(K34+K184)</f>
        <v>35199.990000000005</v>
      </c>
      <c r="L368" s="130">
        <f>SUM(L34+L184)</f>
        <v>35199.990000000005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5"/>
      <c r="B370" s="155"/>
      <c r="C370" s="155"/>
      <c r="D370" s="466" t="s">
        <v>230</v>
      </c>
      <c r="E370" s="466"/>
      <c r="F370" s="466"/>
      <c r="G370" s="466"/>
      <c r="H370" s="153"/>
      <c r="I370" s="111"/>
      <c r="J370" s="109"/>
      <c r="K370" s="466" t="s">
        <v>231</v>
      </c>
      <c r="L370" s="466"/>
    </row>
    <row r="371" spans="1:12" ht="18.75" customHeight="1">
      <c r="A371" s="154" t="s">
        <v>232</v>
      </c>
      <c r="B371" s="154"/>
      <c r="C371" s="154"/>
      <c r="D371" s="154"/>
      <c r="E371" s="154"/>
      <c r="F371" s="154"/>
      <c r="G371" s="154"/>
      <c r="I371" s="148" t="s">
        <v>233</v>
      </c>
      <c r="K371" s="468" t="s">
        <v>234</v>
      </c>
      <c r="L371" s="468"/>
    </row>
    <row r="372" spans="1:12" ht="6.75" customHeight="1">
      <c r="D372" s="147"/>
      <c r="I372" s="14"/>
      <c r="K372" s="14"/>
      <c r="L372" s="14"/>
    </row>
    <row r="373" spans="1:12" ht="25.5" customHeight="1">
      <c r="A373" s="155"/>
      <c r="B373" s="155"/>
      <c r="C373" s="155"/>
      <c r="D373" s="465" t="s">
        <v>489</v>
      </c>
      <c r="E373" s="465"/>
      <c r="F373" s="465"/>
      <c r="G373" s="465"/>
      <c r="I373" s="14"/>
      <c r="K373" s="466" t="s">
        <v>236</v>
      </c>
      <c r="L373" s="466"/>
    </row>
    <row r="374" spans="1:12" ht="24.75" customHeight="1">
      <c r="A374" s="467" t="s">
        <v>237</v>
      </c>
      <c r="B374" s="467"/>
      <c r="C374" s="467"/>
      <c r="D374" s="467"/>
      <c r="E374" s="467"/>
      <c r="F374" s="467"/>
      <c r="G374" s="467"/>
      <c r="H374" s="150"/>
      <c r="I374" s="15" t="s">
        <v>233</v>
      </c>
      <c r="K374" s="468" t="s">
        <v>234</v>
      </c>
      <c r="L374" s="468"/>
    </row>
  </sheetData>
  <mergeCells count="30"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70866141732283472" right="3.937007874015748E-2" top="3.937007874015748E-2" bottom="3.937007874015748E-2" header="0" footer="0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DCDCB-4351-4670-B842-54E3B10E1868}">
  <sheetPr>
    <pageSetUpPr fitToPage="1"/>
  </sheetPr>
  <dimension ref="A1:S374"/>
  <sheetViews>
    <sheetView topLeftCell="A31" workbookViewId="0">
      <selection activeCell="G19" sqref="G19:K19"/>
    </sheetView>
  </sheetViews>
  <sheetFormatPr defaultRowHeight="15"/>
  <cols>
    <col min="1" max="4" width="2" style="36" customWidth="1"/>
    <col min="5" max="5" width="2.140625" style="36" customWidth="1"/>
    <col min="6" max="6" width="3" style="150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2" t="s">
        <v>0</v>
      </c>
      <c r="K1" s="152"/>
      <c r="L1" s="152"/>
      <c r="M1" s="16"/>
      <c r="N1" s="152"/>
      <c r="O1" s="152"/>
    </row>
    <row r="2" spans="1:15">
      <c r="H2" s="3"/>
      <c r="I2" s="22"/>
      <c r="J2" s="152" t="s">
        <v>1</v>
      </c>
      <c r="K2" s="152"/>
      <c r="L2" s="152"/>
      <c r="M2" s="16"/>
      <c r="N2" s="152"/>
      <c r="O2" s="152"/>
    </row>
    <row r="3" spans="1:15">
      <c r="H3" s="23"/>
      <c r="I3" s="3"/>
      <c r="J3" s="152" t="s">
        <v>2</v>
      </c>
      <c r="K3" s="152"/>
      <c r="L3" s="152"/>
      <c r="M3" s="16"/>
      <c r="N3" s="152"/>
      <c r="O3" s="152"/>
    </row>
    <row r="4" spans="1:15">
      <c r="G4" s="4" t="s">
        <v>3</v>
      </c>
      <c r="H4" s="3"/>
      <c r="I4" s="22"/>
      <c r="J4" s="152" t="s">
        <v>4</v>
      </c>
      <c r="K4" s="152"/>
      <c r="L4" s="152"/>
      <c r="M4" s="16"/>
      <c r="N4" s="152"/>
      <c r="O4" s="152"/>
    </row>
    <row r="5" spans="1:15">
      <c r="H5" s="3"/>
      <c r="I5" s="22"/>
      <c r="J5" s="152" t="s">
        <v>5</v>
      </c>
      <c r="K5" s="152"/>
      <c r="L5" s="152"/>
      <c r="M5" s="16"/>
      <c r="N5" s="152"/>
      <c r="O5" s="152"/>
    </row>
    <row r="6" spans="1:15" ht="6" customHeight="1">
      <c r="H6" s="3"/>
      <c r="I6" s="22"/>
      <c r="J6" s="152"/>
      <c r="K6" s="152"/>
      <c r="L6" s="152"/>
      <c r="M6" s="16"/>
      <c r="N6" s="152"/>
      <c r="O6" s="152"/>
    </row>
    <row r="7" spans="1:15" ht="30" customHeight="1">
      <c r="A7" s="444" t="s">
        <v>6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445" t="s">
        <v>7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16"/>
    </row>
    <row r="10" spans="1:15">
      <c r="A10" s="446" t="s">
        <v>8</v>
      </c>
      <c r="B10" s="446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16"/>
    </row>
    <row r="11" spans="1:15" ht="7.5" customHeight="1">
      <c r="A11" s="28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6"/>
    </row>
    <row r="12" spans="1:15" ht="15.75" customHeight="1">
      <c r="A12" s="28"/>
      <c r="B12" s="152"/>
      <c r="C12" s="152"/>
      <c r="D12" s="152"/>
      <c r="E12" s="152"/>
      <c r="F12" s="152"/>
      <c r="G12" s="447" t="s">
        <v>9</v>
      </c>
      <c r="H12" s="447"/>
      <c r="I12" s="447"/>
      <c r="J12" s="447"/>
      <c r="K12" s="447"/>
      <c r="L12" s="152"/>
      <c r="M12" s="16"/>
    </row>
    <row r="13" spans="1:15" ht="15.75" customHeight="1">
      <c r="A13" s="448" t="s">
        <v>10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16"/>
    </row>
    <row r="14" spans="1:15" ht="12" customHeight="1">
      <c r="G14" s="449" t="s">
        <v>335</v>
      </c>
      <c r="H14" s="449"/>
      <c r="I14" s="449"/>
      <c r="J14" s="449"/>
      <c r="K14" s="449"/>
      <c r="M14" s="16"/>
    </row>
    <row r="15" spans="1:15">
      <c r="G15" s="446" t="s">
        <v>11</v>
      </c>
      <c r="H15" s="446"/>
      <c r="I15" s="446"/>
      <c r="J15" s="446"/>
      <c r="K15" s="446"/>
    </row>
    <row r="16" spans="1:15" ht="15.75" customHeight="1">
      <c r="B16" s="448" t="s">
        <v>12</v>
      </c>
      <c r="C16" s="448"/>
      <c r="D16" s="448"/>
      <c r="E16" s="448"/>
      <c r="F16" s="448"/>
      <c r="G16" s="448"/>
      <c r="H16" s="448"/>
      <c r="I16" s="448"/>
      <c r="J16" s="448"/>
      <c r="K16" s="448"/>
      <c r="L16" s="448"/>
    </row>
    <row r="17" spans="1:13" ht="7.5" customHeight="1"/>
    <row r="18" spans="1:13">
      <c r="G18" s="449" t="s">
        <v>497</v>
      </c>
      <c r="H18" s="449"/>
      <c r="I18" s="449"/>
      <c r="J18" s="449"/>
      <c r="K18" s="449"/>
    </row>
    <row r="19" spans="1:13">
      <c r="G19" s="450" t="s">
        <v>13</v>
      </c>
      <c r="H19" s="450"/>
      <c r="I19" s="450"/>
      <c r="J19" s="450"/>
      <c r="K19" s="450"/>
    </row>
    <row r="20" spans="1:13" ht="6.75" customHeight="1">
      <c r="G20" s="152"/>
      <c r="H20" s="152"/>
      <c r="I20" s="152"/>
      <c r="J20" s="152"/>
      <c r="K20" s="152"/>
    </row>
    <row r="21" spans="1:13">
      <c r="B21" s="22"/>
      <c r="C21" s="22"/>
      <c r="D21" s="22"/>
      <c r="E21" s="451" t="s">
        <v>240</v>
      </c>
      <c r="F21" s="451"/>
      <c r="G21" s="451"/>
      <c r="H21" s="451"/>
      <c r="I21" s="451"/>
      <c r="J21" s="451"/>
      <c r="K21" s="451"/>
      <c r="L21" s="22"/>
    </row>
    <row r="22" spans="1:13" ht="15" customHeight="1">
      <c r="A22" s="443" t="s">
        <v>15</v>
      </c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30"/>
    </row>
    <row r="23" spans="1:13">
      <c r="F23" s="36"/>
      <c r="J23" s="5"/>
      <c r="K23" s="13"/>
      <c r="L23" s="6" t="s">
        <v>16</v>
      </c>
      <c r="M23" s="30"/>
    </row>
    <row r="24" spans="1:13">
      <c r="F24" s="36"/>
      <c r="J24" s="31" t="s">
        <v>17</v>
      </c>
      <c r="K24" s="23"/>
      <c r="L24" s="32"/>
      <c r="M24" s="30"/>
    </row>
    <row r="25" spans="1:13">
      <c r="E25" s="152"/>
      <c r="F25" s="151"/>
      <c r="I25" s="34"/>
      <c r="J25" s="34"/>
      <c r="K25" s="35" t="s">
        <v>18</v>
      </c>
      <c r="L25" s="32"/>
      <c r="M25" s="30"/>
    </row>
    <row r="26" spans="1:13">
      <c r="A26" s="452" t="s">
        <v>241</v>
      </c>
      <c r="B26" s="452"/>
      <c r="C26" s="452"/>
      <c r="D26" s="452"/>
      <c r="E26" s="452"/>
      <c r="F26" s="452"/>
      <c r="G26" s="452"/>
      <c r="H26" s="452"/>
      <c r="I26" s="452"/>
      <c r="K26" s="35" t="s">
        <v>20</v>
      </c>
      <c r="L26" s="37" t="s">
        <v>21</v>
      </c>
      <c r="M26" s="30"/>
    </row>
    <row r="27" spans="1:13" ht="29.1" customHeight="1">
      <c r="A27" s="452" t="s">
        <v>242</v>
      </c>
      <c r="B27" s="452"/>
      <c r="C27" s="452"/>
      <c r="D27" s="452"/>
      <c r="E27" s="452"/>
      <c r="F27" s="452"/>
      <c r="G27" s="452"/>
      <c r="H27" s="452"/>
      <c r="I27" s="452"/>
      <c r="J27" s="149" t="s">
        <v>23</v>
      </c>
      <c r="K27" s="113" t="s">
        <v>243</v>
      </c>
      <c r="L27" s="32"/>
      <c r="M27" s="30"/>
    </row>
    <row r="28" spans="1:13">
      <c r="F28" s="36"/>
      <c r="G28" s="39" t="s">
        <v>25</v>
      </c>
      <c r="H28" s="102" t="s">
        <v>238</v>
      </c>
      <c r="I28" s="103"/>
      <c r="J28" s="42"/>
      <c r="K28" s="32"/>
      <c r="L28" s="32"/>
      <c r="M28" s="30"/>
    </row>
    <row r="29" spans="1:13">
      <c r="F29" s="36"/>
      <c r="G29" s="453" t="s">
        <v>27</v>
      </c>
      <c r="H29" s="453"/>
      <c r="I29" s="114" t="s">
        <v>30</v>
      </c>
      <c r="J29" s="43" t="s">
        <v>244</v>
      </c>
      <c r="K29" s="32" t="s">
        <v>31</v>
      </c>
      <c r="L29" s="32" t="s">
        <v>245</v>
      </c>
      <c r="M29" s="30"/>
    </row>
    <row r="30" spans="1:13">
      <c r="A30" s="454" t="s">
        <v>239</v>
      </c>
      <c r="B30" s="454"/>
      <c r="C30" s="454"/>
      <c r="D30" s="454"/>
      <c r="E30" s="454"/>
      <c r="F30" s="454"/>
      <c r="G30" s="454"/>
      <c r="H30" s="454"/>
      <c r="I30" s="454"/>
      <c r="J30" s="44"/>
      <c r="K30" s="44"/>
      <c r="L30" s="45" t="s">
        <v>33</v>
      </c>
      <c r="M30" s="46"/>
    </row>
    <row r="31" spans="1:13" ht="27" customHeight="1">
      <c r="A31" s="455" t="s">
        <v>34</v>
      </c>
      <c r="B31" s="456"/>
      <c r="C31" s="456"/>
      <c r="D31" s="456"/>
      <c r="E31" s="456"/>
      <c r="F31" s="456"/>
      <c r="G31" s="459" t="s">
        <v>35</v>
      </c>
      <c r="H31" s="461" t="s">
        <v>36</v>
      </c>
      <c r="I31" s="463" t="s">
        <v>37</v>
      </c>
      <c r="J31" s="464"/>
      <c r="K31" s="469" t="s">
        <v>38</v>
      </c>
      <c r="L31" s="471" t="s">
        <v>39</v>
      </c>
      <c r="M31" s="46"/>
    </row>
    <row r="32" spans="1:13" ht="58.5" customHeight="1">
      <c r="A32" s="457"/>
      <c r="B32" s="458"/>
      <c r="C32" s="458"/>
      <c r="D32" s="458"/>
      <c r="E32" s="458"/>
      <c r="F32" s="458"/>
      <c r="G32" s="460"/>
      <c r="H32" s="462"/>
      <c r="I32" s="47" t="s">
        <v>40</v>
      </c>
      <c r="J32" s="48" t="s">
        <v>41</v>
      </c>
      <c r="K32" s="470"/>
      <c r="L32" s="472"/>
    </row>
    <row r="33" spans="1:15">
      <c r="A33" s="473" t="s">
        <v>42</v>
      </c>
      <c r="B33" s="474"/>
      <c r="C33" s="474"/>
      <c r="D33" s="474"/>
      <c r="E33" s="474"/>
      <c r="F33" s="475"/>
      <c r="G33" s="7">
        <v>2</v>
      </c>
      <c r="H33" s="8">
        <v>3</v>
      </c>
      <c r="I33" s="9" t="s">
        <v>43</v>
      </c>
      <c r="J33" s="10" t="s">
        <v>24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5">
        <f>SUM(I35+I46+I65+I86+I93+I113+I139+I158+I168)</f>
        <v>13920</v>
      </c>
      <c r="J34" s="115">
        <f>SUM(J35+J46+J65+J86+J93+J113+J139+J158+J168)</f>
        <v>13920</v>
      </c>
      <c r="K34" s="116">
        <f>SUM(K35+K46+K65+K86+K93+K113+K139+K158+K168)</f>
        <v>13920</v>
      </c>
      <c r="L34" s="115">
        <f>SUM(L35+L46+L65+L86+L93+L113+L139+L158+L168)</f>
        <v>13920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5">
        <f>SUM(I36+I42)</f>
        <v>7820</v>
      </c>
      <c r="J35" s="115">
        <f>SUM(J36+J42)</f>
        <v>7820</v>
      </c>
      <c r="K35" s="117">
        <f>SUM(K36+K42)</f>
        <v>7820</v>
      </c>
      <c r="L35" s="118">
        <f>SUM(L36+L42)</f>
        <v>7820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5">
        <f>SUM(I37)</f>
        <v>7700</v>
      </c>
      <c r="J36" s="115">
        <f>SUM(J37)</f>
        <v>7700</v>
      </c>
      <c r="K36" s="116">
        <f>SUM(K37)</f>
        <v>7700</v>
      </c>
      <c r="L36" s="115">
        <f>SUM(L37)</f>
        <v>7700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5">
        <f>SUM(I38+I40)</f>
        <v>7700</v>
      </c>
      <c r="J37" s="115">
        <f t="shared" ref="J37:L38" si="0">SUM(J38)</f>
        <v>7700</v>
      </c>
      <c r="K37" s="115">
        <f t="shared" si="0"/>
        <v>7700</v>
      </c>
      <c r="L37" s="115">
        <f t="shared" si="0"/>
        <v>7700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6">
        <f>SUM(I39)</f>
        <v>7700</v>
      </c>
      <c r="J38" s="116">
        <f t="shared" si="0"/>
        <v>7700</v>
      </c>
      <c r="K38" s="116">
        <f t="shared" si="0"/>
        <v>7700</v>
      </c>
      <c r="L38" s="116">
        <f t="shared" si="0"/>
        <v>7700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19">
        <v>7700</v>
      </c>
      <c r="J39" s="120">
        <v>7700</v>
      </c>
      <c r="K39" s="120">
        <v>7700</v>
      </c>
      <c r="L39" s="120">
        <v>7700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6">
        <f t="shared" ref="I42:L44" si="1">I43</f>
        <v>120</v>
      </c>
      <c r="J42" s="115">
        <f t="shared" si="1"/>
        <v>120</v>
      </c>
      <c r="K42" s="116">
        <f t="shared" si="1"/>
        <v>120</v>
      </c>
      <c r="L42" s="115">
        <f t="shared" si="1"/>
        <v>120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6">
        <f t="shared" si="1"/>
        <v>120</v>
      </c>
      <c r="J43" s="115">
        <f t="shared" si="1"/>
        <v>120</v>
      </c>
      <c r="K43" s="115">
        <f t="shared" si="1"/>
        <v>120</v>
      </c>
      <c r="L43" s="115">
        <f t="shared" si="1"/>
        <v>120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5">
        <f t="shared" si="1"/>
        <v>120</v>
      </c>
      <c r="J44" s="115">
        <f t="shared" si="1"/>
        <v>120</v>
      </c>
      <c r="K44" s="115">
        <f t="shared" si="1"/>
        <v>120</v>
      </c>
      <c r="L44" s="115">
        <f t="shared" si="1"/>
        <v>120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1">
        <v>120</v>
      </c>
      <c r="J45" s="120">
        <v>120</v>
      </c>
      <c r="K45" s="120">
        <v>120</v>
      </c>
      <c r="L45" s="120">
        <v>120</v>
      </c>
    </row>
    <row r="46" spans="1:15" hidden="1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2">
        <f t="shared" ref="I46:L48" si="2">I47</f>
        <v>0</v>
      </c>
      <c r="J46" s="123">
        <f t="shared" si="2"/>
        <v>0</v>
      </c>
      <c r="K46" s="122">
        <f t="shared" si="2"/>
        <v>0</v>
      </c>
      <c r="L46" s="122">
        <f t="shared" si="2"/>
        <v>0</v>
      </c>
    </row>
    <row r="47" spans="1:15" hidden="1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5">
        <f t="shared" si="2"/>
        <v>0</v>
      </c>
      <c r="J47" s="116">
        <f t="shared" si="2"/>
        <v>0</v>
      </c>
      <c r="K47" s="115">
        <f t="shared" si="2"/>
        <v>0</v>
      </c>
      <c r="L47" s="116">
        <f t="shared" si="2"/>
        <v>0</v>
      </c>
    </row>
    <row r="48" spans="1:15" hidden="1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5">
        <f t="shared" si="2"/>
        <v>0</v>
      </c>
      <c r="J48" s="116">
        <f t="shared" si="2"/>
        <v>0</v>
      </c>
      <c r="K48" s="118">
        <f t="shared" si="2"/>
        <v>0</v>
      </c>
      <c r="L48" s="118">
        <f t="shared" si="2"/>
        <v>0</v>
      </c>
    </row>
    <row r="49" spans="1:12" hidden="1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4">
        <f>SUM(I50:I64)</f>
        <v>0</v>
      </c>
      <c r="J49" s="124">
        <f>SUM(J50:J64)</f>
        <v>0</v>
      </c>
      <c r="K49" s="125">
        <f>SUM(K50:K64)</f>
        <v>0</v>
      </c>
      <c r="L49" s="125">
        <f>SUM(L50:L64)</f>
        <v>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1">
        <v>0</v>
      </c>
      <c r="J59" s="120">
        <v>0</v>
      </c>
      <c r="K59" s="120">
        <v>0</v>
      </c>
      <c r="L59" s="120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1">
        <v>0</v>
      </c>
      <c r="J64" s="120">
        <v>0</v>
      </c>
      <c r="K64" s="120">
        <v>0</v>
      </c>
      <c r="L64" s="120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6">
        <f>SUM(I140+I145+I153)</f>
        <v>6100</v>
      </c>
      <c r="J139" s="127">
        <f>SUM(J140+J145+J153)</f>
        <v>6100</v>
      </c>
      <c r="K139" s="116">
        <f>SUM(K140+K145+K153)</f>
        <v>6100</v>
      </c>
      <c r="L139" s="115">
        <f>SUM(L140+L145+L153)</f>
        <v>6100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6">
        <f t="shared" ref="I153:L154" si="15">I154</f>
        <v>6100</v>
      </c>
      <c r="J153" s="127">
        <f t="shared" si="15"/>
        <v>6100</v>
      </c>
      <c r="K153" s="116">
        <f t="shared" si="15"/>
        <v>6100</v>
      </c>
      <c r="L153" s="115">
        <f t="shared" si="15"/>
        <v>6100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5">
        <f t="shared" si="15"/>
        <v>6100</v>
      </c>
      <c r="J154" s="133">
        <f t="shared" si="15"/>
        <v>6100</v>
      </c>
      <c r="K154" s="125">
        <f t="shared" si="15"/>
        <v>6100</v>
      </c>
      <c r="L154" s="124">
        <f t="shared" si="15"/>
        <v>6100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6">
        <f>SUM(I156:I157)</f>
        <v>6100</v>
      </c>
      <c r="J155" s="127">
        <f>SUM(J156:J157)</f>
        <v>6100</v>
      </c>
      <c r="K155" s="116">
        <f>SUM(K156:K157)</f>
        <v>6100</v>
      </c>
      <c r="L155" s="115">
        <f>SUM(L156:L157)</f>
        <v>6100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5">
        <v>6100</v>
      </c>
      <c r="J156" s="135">
        <v>6100</v>
      </c>
      <c r="K156" s="135">
        <v>6100</v>
      </c>
      <c r="L156" s="135">
        <v>6100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0">
        <f>SUM(I34+I184)</f>
        <v>13920</v>
      </c>
      <c r="J368" s="130">
        <f>SUM(J34+J184)</f>
        <v>13920</v>
      </c>
      <c r="K368" s="130">
        <f>SUM(K34+K184)</f>
        <v>13920</v>
      </c>
      <c r="L368" s="130">
        <f>SUM(L34+L184)</f>
        <v>13920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5"/>
      <c r="B370" s="155"/>
      <c r="C370" s="155"/>
      <c r="D370" s="466" t="s">
        <v>230</v>
      </c>
      <c r="E370" s="466"/>
      <c r="F370" s="466"/>
      <c r="G370" s="466"/>
      <c r="H370" s="153"/>
      <c r="I370" s="111"/>
      <c r="J370" s="109"/>
      <c r="K370" s="466" t="s">
        <v>231</v>
      </c>
      <c r="L370" s="466"/>
    </row>
    <row r="371" spans="1:12" ht="18.75" customHeight="1">
      <c r="A371" s="154" t="s">
        <v>232</v>
      </c>
      <c r="B371" s="154"/>
      <c r="C371" s="154"/>
      <c r="D371" s="154"/>
      <c r="E371" s="154"/>
      <c r="F371" s="154"/>
      <c r="G371" s="154"/>
      <c r="I371" s="148" t="s">
        <v>233</v>
      </c>
      <c r="K371" s="468" t="s">
        <v>234</v>
      </c>
      <c r="L371" s="468"/>
    </row>
    <row r="372" spans="1:12" ht="7.5" customHeight="1">
      <c r="D372" s="147"/>
      <c r="I372" s="14"/>
      <c r="K372" s="14"/>
      <c r="L372" s="14"/>
    </row>
    <row r="373" spans="1:12" ht="28.5" customHeight="1">
      <c r="A373" s="155"/>
      <c r="B373" s="155"/>
      <c r="C373" s="155"/>
      <c r="D373" s="465" t="s">
        <v>489</v>
      </c>
      <c r="E373" s="465"/>
      <c r="F373" s="465"/>
      <c r="G373" s="465"/>
      <c r="I373" s="14"/>
      <c r="K373" s="466" t="s">
        <v>236</v>
      </c>
      <c r="L373" s="466"/>
    </row>
    <row r="374" spans="1:12" ht="24.75" customHeight="1">
      <c r="A374" s="467" t="s">
        <v>237</v>
      </c>
      <c r="B374" s="467"/>
      <c r="C374" s="467"/>
      <c r="D374" s="467"/>
      <c r="E374" s="467"/>
      <c r="F374" s="467"/>
      <c r="G374" s="467"/>
      <c r="H374" s="150"/>
      <c r="I374" s="15" t="s">
        <v>233</v>
      </c>
      <c r="K374" s="468" t="s">
        <v>234</v>
      </c>
      <c r="L374" s="468"/>
    </row>
  </sheetData>
  <mergeCells count="30"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70866141732283472" right="3.937007874015748E-2" top="3.937007874015748E-2" bottom="3.937007874015748E-2" header="0" footer="0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7F355-8F97-4111-AB7B-23391FD2E489}">
  <sheetPr>
    <pageSetUpPr fitToPage="1"/>
  </sheetPr>
  <dimension ref="A1:S374"/>
  <sheetViews>
    <sheetView workbookViewId="0">
      <selection activeCell="G19" sqref="G19:K19"/>
    </sheetView>
  </sheetViews>
  <sheetFormatPr defaultRowHeight="15"/>
  <cols>
    <col min="1" max="4" width="2" style="36" customWidth="1"/>
    <col min="5" max="5" width="2.140625" style="36" customWidth="1"/>
    <col min="6" max="6" width="3" style="150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2" t="s">
        <v>0</v>
      </c>
      <c r="K1" s="152"/>
      <c r="L1" s="152"/>
      <c r="M1" s="16"/>
      <c r="N1" s="152"/>
      <c r="O1" s="152"/>
    </row>
    <row r="2" spans="1:15">
      <c r="H2" s="3"/>
      <c r="I2" s="22"/>
      <c r="J2" s="152" t="s">
        <v>1</v>
      </c>
      <c r="K2" s="152"/>
      <c r="L2" s="152"/>
      <c r="M2" s="16"/>
      <c r="N2" s="152"/>
      <c r="O2" s="152"/>
    </row>
    <row r="3" spans="1:15">
      <c r="H3" s="23"/>
      <c r="I3" s="3"/>
      <c r="J3" s="152" t="s">
        <v>2</v>
      </c>
      <c r="K3" s="152"/>
      <c r="L3" s="152"/>
      <c r="M3" s="16"/>
      <c r="N3" s="152"/>
      <c r="O3" s="152"/>
    </row>
    <row r="4" spans="1:15">
      <c r="G4" s="4" t="s">
        <v>3</v>
      </c>
      <c r="H4" s="3"/>
      <c r="I4" s="22"/>
      <c r="J4" s="152" t="s">
        <v>4</v>
      </c>
      <c r="K4" s="152"/>
      <c r="L4" s="152"/>
      <c r="M4" s="16"/>
      <c r="N4" s="152"/>
      <c r="O4" s="152"/>
    </row>
    <row r="5" spans="1:15">
      <c r="H5" s="3"/>
      <c r="I5" s="22"/>
      <c r="J5" s="152" t="s">
        <v>5</v>
      </c>
      <c r="K5" s="152"/>
      <c r="L5" s="152"/>
      <c r="M5" s="16"/>
      <c r="N5" s="152"/>
      <c r="O5" s="152"/>
    </row>
    <row r="6" spans="1:15" ht="6" customHeight="1">
      <c r="H6" s="3"/>
      <c r="I6" s="22"/>
      <c r="J6" s="152"/>
      <c r="K6" s="152"/>
      <c r="L6" s="152"/>
      <c r="M6" s="16"/>
      <c r="N6" s="152"/>
      <c r="O6" s="152"/>
    </row>
    <row r="7" spans="1:15" ht="30" customHeight="1">
      <c r="A7" s="444" t="s">
        <v>6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445" t="s">
        <v>7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16"/>
    </row>
    <row r="10" spans="1:15">
      <c r="A10" s="446" t="s">
        <v>8</v>
      </c>
      <c r="B10" s="446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16"/>
    </row>
    <row r="11" spans="1:15" ht="7.5" customHeight="1">
      <c r="A11" s="28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6"/>
    </row>
    <row r="12" spans="1:15" ht="15.75" customHeight="1">
      <c r="A12" s="28"/>
      <c r="B12" s="152"/>
      <c r="C12" s="152"/>
      <c r="D12" s="152"/>
      <c r="E12" s="152"/>
      <c r="F12" s="152"/>
      <c r="G12" s="447" t="s">
        <v>9</v>
      </c>
      <c r="H12" s="447"/>
      <c r="I12" s="447"/>
      <c r="J12" s="447"/>
      <c r="K12" s="447"/>
      <c r="L12" s="152"/>
      <c r="M12" s="16"/>
    </row>
    <row r="13" spans="1:15" ht="15.75" customHeight="1">
      <c r="A13" s="448" t="s">
        <v>10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16"/>
    </row>
    <row r="14" spans="1:15" ht="12" customHeight="1">
      <c r="G14" s="449" t="s">
        <v>335</v>
      </c>
      <c r="H14" s="449"/>
      <c r="I14" s="449"/>
      <c r="J14" s="449"/>
      <c r="K14" s="449"/>
      <c r="M14" s="16"/>
    </row>
    <row r="15" spans="1:15">
      <c r="G15" s="446" t="s">
        <v>11</v>
      </c>
      <c r="H15" s="446"/>
      <c r="I15" s="446"/>
      <c r="J15" s="446"/>
      <c r="K15" s="446"/>
    </row>
    <row r="16" spans="1:15" ht="15.75" customHeight="1">
      <c r="B16" s="448" t="s">
        <v>12</v>
      </c>
      <c r="C16" s="448"/>
      <c r="D16" s="448"/>
      <c r="E16" s="448"/>
      <c r="F16" s="448"/>
      <c r="G16" s="448"/>
      <c r="H16" s="448"/>
      <c r="I16" s="448"/>
      <c r="J16" s="448"/>
      <c r="K16" s="448"/>
      <c r="L16" s="448"/>
    </row>
    <row r="17" spans="1:13" ht="7.5" customHeight="1"/>
    <row r="18" spans="1:13">
      <c r="G18" s="449" t="s">
        <v>497</v>
      </c>
      <c r="H18" s="449"/>
      <c r="I18" s="449"/>
      <c r="J18" s="449"/>
      <c r="K18" s="449"/>
    </row>
    <row r="19" spans="1:13">
      <c r="G19" s="450" t="s">
        <v>13</v>
      </c>
      <c r="H19" s="450"/>
      <c r="I19" s="450"/>
      <c r="J19" s="450"/>
      <c r="K19" s="450"/>
    </row>
    <row r="20" spans="1:13" ht="6.75" customHeight="1">
      <c r="G20" s="152"/>
      <c r="H20" s="152"/>
      <c r="I20" s="152"/>
      <c r="J20" s="152"/>
      <c r="K20" s="152"/>
    </row>
    <row r="21" spans="1:13">
      <c r="B21" s="22"/>
      <c r="C21" s="22"/>
      <c r="D21" s="22"/>
      <c r="E21" s="451"/>
      <c r="F21" s="451"/>
      <c r="G21" s="451"/>
      <c r="H21" s="451"/>
      <c r="I21" s="451"/>
      <c r="J21" s="451"/>
      <c r="K21" s="451"/>
      <c r="L21" s="22"/>
    </row>
    <row r="22" spans="1:13" ht="15" customHeight="1">
      <c r="A22" s="443" t="s">
        <v>15</v>
      </c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30"/>
    </row>
    <row r="23" spans="1:13">
      <c r="F23" s="36"/>
      <c r="J23" s="5"/>
      <c r="K23" s="13"/>
      <c r="L23" s="6" t="s">
        <v>16</v>
      </c>
      <c r="M23" s="30"/>
    </row>
    <row r="24" spans="1:13">
      <c r="F24" s="36"/>
      <c r="J24" s="31" t="s">
        <v>17</v>
      </c>
      <c r="K24" s="23"/>
      <c r="L24" s="32"/>
      <c r="M24" s="30"/>
    </row>
    <row r="25" spans="1:13">
      <c r="E25" s="152"/>
      <c r="F25" s="151"/>
      <c r="I25" s="34"/>
      <c r="J25" s="34"/>
      <c r="K25" s="35" t="s">
        <v>18</v>
      </c>
      <c r="L25" s="32"/>
      <c r="M25" s="30"/>
    </row>
    <row r="26" spans="1:13">
      <c r="A26" s="452"/>
      <c r="B26" s="452"/>
      <c r="C26" s="452"/>
      <c r="D26" s="452"/>
      <c r="E26" s="452"/>
      <c r="F26" s="452"/>
      <c r="G26" s="452"/>
      <c r="H26" s="452"/>
      <c r="I26" s="452"/>
      <c r="K26" s="35" t="s">
        <v>20</v>
      </c>
      <c r="L26" s="37" t="s">
        <v>21</v>
      </c>
      <c r="M26" s="30"/>
    </row>
    <row r="27" spans="1:13">
      <c r="A27" s="452" t="s">
        <v>250</v>
      </c>
      <c r="B27" s="452"/>
      <c r="C27" s="452"/>
      <c r="D27" s="452"/>
      <c r="E27" s="452"/>
      <c r="F27" s="452"/>
      <c r="G27" s="452"/>
      <c r="H27" s="452"/>
      <c r="I27" s="452"/>
      <c r="J27" s="149" t="s">
        <v>23</v>
      </c>
      <c r="K27" s="113"/>
      <c r="L27" s="32"/>
      <c r="M27" s="30"/>
    </row>
    <row r="28" spans="1:13">
      <c r="F28" s="36"/>
      <c r="G28" s="39" t="s">
        <v>25</v>
      </c>
      <c r="H28" s="102" t="s">
        <v>246</v>
      </c>
      <c r="I28" s="103"/>
      <c r="J28" s="42"/>
      <c r="K28" s="32"/>
      <c r="L28" s="32"/>
      <c r="M28" s="30"/>
    </row>
    <row r="29" spans="1:13">
      <c r="F29" s="36"/>
      <c r="G29" s="453" t="s">
        <v>27</v>
      </c>
      <c r="H29" s="453"/>
      <c r="I29" s="114"/>
      <c r="J29" s="43"/>
      <c r="K29" s="32"/>
      <c r="L29" s="32"/>
      <c r="M29" s="30"/>
    </row>
    <row r="30" spans="1:13">
      <c r="A30" s="454" t="s">
        <v>247</v>
      </c>
      <c r="B30" s="454"/>
      <c r="C30" s="454"/>
      <c r="D30" s="454"/>
      <c r="E30" s="454"/>
      <c r="F30" s="454"/>
      <c r="G30" s="454"/>
      <c r="H30" s="454"/>
      <c r="I30" s="454"/>
      <c r="J30" s="44"/>
      <c r="K30" s="44"/>
      <c r="L30" s="45" t="s">
        <v>33</v>
      </c>
      <c r="M30" s="46"/>
    </row>
    <row r="31" spans="1:13" ht="27" customHeight="1">
      <c r="A31" s="455" t="s">
        <v>34</v>
      </c>
      <c r="B31" s="456"/>
      <c r="C31" s="456"/>
      <c r="D31" s="456"/>
      <c r="E31" s="456"/>
      <c r="F31" s="456"/>
      <c r="G31" s="459" t="s">
        <v>35</v>
      </c>
      <c r="H31" s="461" t="s">
        <v>36</v>
      </c>
      <c r="I31" s="463" t="s">
        <v>37</v>
      </c>
      <c r="J31" s="464"/>
      <c r="K31" s="469" t="s">
        <v>38</v>
      </c>
      <c r="L31" s="471" t="s">
        <v>39</v>
      </c>
      <c r="M31" s="46"/>
    </row>
    <row r="32" spans="1:13" ht="58.5" customHeight="1">
      <c r="A32" s="457"/>
      <c r="B32" s="458"/>
      <c r="C32" s="458"/>
      <c r="D32" s="458"/>
      <c r="E32" s="458"/>
      <c r="F32" s="458"/>
      <c r="G32" s="460"/>
      <c r="H32" s="462"/>
      <c r="I32" s="47" t="s">
        <v>40</v>
      </c>
      <c r="J32" s="48" t="s">
        <v>41</v>
      </c>
      <c r="K32" s="470"/>
      <c r="L32" s="472"/>
    </row>
    <row r="33" spans="1:15">
      <c r="A33" s="473" t="s">
        <v>42</v>
      </c>
      <c r="B33" s="474"/>
      <c r="C33" s="474"/>
      <c r="D33" s="474"/>
      <c r="E33" s="474"/>
      <c r="F33" s="475"/>
      <c r="G33" s="7">
        <v>2</v>
      </c>
      <c r="H33" s="8">
        <v>3</v>
      </c>
      <c r="I33" s="9" t="s">
        <v>43</v>
      </c>
      <c r="J33" s="10" t="s">
        <v>24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5">
        <f>SUM(I35+I46+I65+I86+I93+I113+I139+I158+I168)</f>
        <v>528440</v>
      </c>
      <c r="J34" s="115">
        <f>SUM(J35+J46+J65+J86+J93+J113+J139+J158+J168)</f>
        <v>528440</v>
      </c>
      <c r="K34" s="116">
        <f>SUM(K35+K46+K65+K86+K93+K113+K139+K158+K168)</f>
        <v>522411.64999999997</v>
      </c>
      <c r="L34" s="115">
        <f>SUM(L35+L46+L65+L86+L93+L113+L139+L158+L168)</f>
        <v>522411.64999999997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5">
        <f>SUM(I36+I42)</f>
        <v>525140</v>
      </c>
      <c r="J35" s="115">
        <f>SUM(J36+J42)</f>
        <v>525140</v>
      </c>
      <c r="K35" s="117">
        <f>SUM(K36+K42)</f>
        <v>519111.64999999997</v>
      </c>
      <c r="L35" s="118">
        <f>SUM(L36+L42)</f>
        <v>519111.64999999997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5">
        <f>SUM(I37)</f>
        <v>517740</v>
      </c>
      <c r="J36" s="115">
        <f>SUM(J37)</f>
        <v>517740</v>
      </c>
      <c r="K36" s="116">
        <f>SUM(K37)</f>
        <v>511791.18</v>
      </c>
      <c r="L36" s="115">
        <f>SUM(L37)</f>
        <v>511791.18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5">
        <f>SUM(I38+I40)</f>
        <v>517740</v>
      </c>
      <c r="J37" s="115">
        <f t="shared" ref="J37:L38" si="0">SUM(J38)</f>
        <v>517740</v>
      </c>
      <c r="K37" s="115">
        <f t="shared" si="0"/>
        <v>511791.18</v>
      </c>
      <c r="L37" s="115">
        <f t="shared" si="0"/>
        <v>511791.18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6">
        <f>SUM(I39)</f>
        <v>517740</v>
      </c>
      <c r="J38" s="116">
        <f t="shared" si="0"/>
        <v>517740</v>
      </c>
      <c r="K38" s="116">
        <f t="shared" si="0"/>
        <v>511791.18</v>
      </c>
      <c r="L38" s="116">
        <f t="shared" si="0"/>
        <v>511791.18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19">
        <v>517740</v>
      </c>
      <c r="J39" s="120">
        <v>517740</v>
      </c>
      <c r="K39" s="120">
        <v>511791.18</v>
      </c>
      <c r="L39" s="120">
        <v>511791.18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6">
        <f t="shared" ref="I42:L44" si="1">I43</f>
        <v>7400</v>
      </c>
      <c r="J42" s="115">
        <f t="shared" si="1"/>
        <v>7400</v>
      </c>
      <c r="K42" s="116">
        <f t="shared" si="1"/>
        <v>7320.47</v>
      </c>
      <c r="L42" s="115">
        <f t="shared" si="1"/>
        <v>7320.47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6">
        <f t="shared" si="1"/>
        <v>7400</v>
      </c>
      <c r="J43" s="115">
        <f t="shared" si="1"/>
        <v>7400</v>
      </c>
      <c r="K43" s="115">
        <f t="shared" si="1"/>
        <v>7320.47</v>
      </c>
      <c r="L43" s="115">
        <f t="shared" si="1"/>
        <v>7320.47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5">
        <f t="shared" si="1"/>
        <v>7400</v>
      </c>
      <c r="J44" s="115">
        <f t="shared" si="1"/>
        <v>7400</v>
      </c>
      <c r="K44" s="115">
        <f t="shared" si="1"/>
        <v>7320.47</v>
      </c>
      <c r="L44" s="115">
        <f t="shared" si="1"/>
        <v>7320.47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1">
        <v>7400</v>
      </c>
      <c r="J45" s="120">
        <v>7400</v>
      </c>
      <c r="K45" s="120">
        <v>7320.47</v>
      </c>
      <c r="L45" s="120">
        <v>7320.47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2">
        <f t="shared" ref="I46:L48" si="2">I47</f>
        <v>3300</v>
      </c>
      <c r="J46" s="123">
        <f t="shared" si="2"/>
        <v>3300</v>
      </c>
      <c r="K46" s="122">
        <f t="shared" si="2"/>
        <v>3300</v>
      </c>
      <c r="L46" s="122">
        <f t="shared" si="2"/>
        <v>3300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5">
        <f t="shared" si="2"/>
        <v>3300</v>
      </c>
      <c r="J47" s="116">
        <f t="shared" si="2"/>
        <v>3300</v>
      </c>
      <c r="K47" s="115">
        <f t="shared" si="2"/>
        <v>3300</v>
      </c>
      <c r="L47" s="116">
        <f t="shared" si="2"/>
        <v>3300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5">
        <f t="shared" si="2"/>
        <v>3300</v>
      </c>
      <c r="J48" s="116">
        <f t="shared" si="2"/>
        <v>3300</v>
      </c>
      <c r="K48" s="118">
        <f t="shared" si="2"/>
        <v>3300</v>
      </c>
      <c r="L48" s="118">
        <f t="shared" si="2"/>
        <v>3300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4">
        <f>SUM(I50:I64)</f>
        <v>3300</v>
      </c>
      <c r="J49" s="124">
        <f>SUM(J50:J64)</f>
        <v>3300</v>
      </c>
      <c r="K49" s="125">
        <f>SUM(K50:K64)</f>
        <v>3300</v>
      </c>
      <c r="L49" s="125">
        <f>SUM(L50:L64)</f>
        <v>3300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1">
        <v>3300</v>
      </c>
      <c r="J59" s="120">
        <v>3300</v>
      </c>
      <c r="K59" s="120">
        <v>3300</v>
      </c>
      <c r="L59" s="120">
        <v>3300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1">
        <v>0</v>
      </c>
      <c r="J64" s="120">
        <v>0</v>
      </c>
      <c r="K64" s="120">
        <v>0</v>
      </c>
      <c r="L64" s="120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0">
        <f>SUM(I34+I184)</f>
        <v>528440</v>
      </c>
      <c r="J368" s="130">
        <f>SUM(J34+J184)</f>
        <v>528440</v>
      </c>
      <c r="K368" s="130">
        <f>SUM(K34+K184)</f>
        <v>522411.64999999997</v>
      </c>
      <c r="L368" s="130">
        <f>SUM(L34+L184)</f>
        <v>522411.64999999997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5"/>
      <c r="B370" s="155"/>
      <c r="C370" s="155"/>
      <c r="D370" s="466" t="s">
        <v>230</v>
      </c>
      <c r="E370" s="466"/>
      <c r="F370" s="466"/>
      <c r="G370" s="466"/>
      <c r="H370" s="153"/>
      <c r="I370" s="111"/>
      <c r="J370" s="109"/>
      <c r="K370" s="466" t="s">
        <v>231</v>
      </c>
      <c r="L370" s="466"/>
    </row>
    <row r="371" spans="1:12" ht="18.75" customHeight="1">
      <c r="A371" s="154" t="s">
        <v>232</v>
      </c>
      <c r="B371" s="154"/>
      <c r="C371" s="154"/>
      <c r="D371" s="154"/>
      <c r="E371" s="154"/>
      <c r="F371" s="154"/>
      <c r="G371" s="154"/>
      <c r="I371" s="148" t="s">
        <v>233</v>
      </c>
      <c r="K371" s="468" t="s">
        <v>234</v>
      </c>
      <c r="L371" s="468"/>
    </row>
    <row r="372" spans="1:12" ht="7.5" customHeight="1">
      <c r="D372" s="147"/>
      <c r="I372" s="14"/>
      <c r="K372" s="14"/>
      <c r="L372" s="14"/>
    </row>
    <row r="373" spans="1:12" ht="26.25" customHeight="1">
      <c r="A373" s="155"/>
      <c r="B373" s="155"/>
      <c r="C373" s="155"/>
      <c r="D373" s="465" t="s">
        <v>489</v>
      </c>
      <c r="E373" s="465"/>
      <c r="F373" s="465"/>
      <c r="G373" s="465"/>
      <c r="I373" s="14"/>
      <c r="K373" s="466" t="s">
        <v>236</v>
      </c>
      <c r="L373" s="466"/>
    </row>
    <row r="374" spans="1:12" ht="24.75" customHeight="1">
      <c r="A374" s="467" t="s">
        <v>237</v>
      </c>
      <c r="B374" s="467"/>
      <c r="C374" s="467"/>
      <c r="D374" s="467"/>
      <c r="E374" s="467"/>
      <c r="F374" s="467"/>
      <c r="G374" s="467"/>
      <c r="H374" s="150"/>
      <c r="I374" s="15" t="s">
        <v>233</v>
      </c>
      <c r="K374" s="468" t="s">
        <v>234</v>
      </c>
      <c r="L374" s="468"/>
    </row>
  </sheetData>
  <mergeCells count="30"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70866141732283472" right="3.937007874015748E-2" top="3.937007874015748E-2" bottom="3.937007874015748E-2" header="0" footer="0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5D7F8-CE57-46EF-9C89-585DBEB1CEF0}">
  <sheetPr>
    <pageSetUpPr fitToPage="1"/>
  </sheetPr>
  <dimension ref="A1:S374"/>
  <sheetViews>
    <sheetView topLeftCell="A32" workbookViewId="0">
      <selection activeCell="G20" sqref="G20"/>
    </sheetView>
  </sheetViews>
  <sheetFormatPr defaultRowHeight="15"/>
  <cols>
    <col min="1" max="4" width="2" style="36" customWidth="1"/>
    <col min="5" max="5" width="2.140625" style="36" customWidth="1"/>
    <col min="6" max="6" width="3" style="150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2" t="s">
        <v>0</v>
      </c>
      <c r="K1" s="152"/>
      <c r="L1" s="152"/>
      <c r="M1" s="16"/>
      <c r="N1" s="152"/>
      <c r="O1" s="152"/>
    </row>
    <row r="2" spans="1:15">
      <c r="H2" s="3"/>
      <c r="I2" s="22"/>
      <c r="J2" s="152" t="s">
        <v>1</v>
      </c>
      <c r="K2" s="152"/>
      <c r="L2" s="152"/>
      <c r="M2" s="16"/>
      <c r="N2" s="152"/>
      <c r="O2" s="152"/>
    </row>
    <row r="3" spans="1:15">
      <c r="H3" s="23"/>
      <c r="I3" s="3"/>
      <c r="J3" s="152" t="s">
        <v>2</v>
      </c>
      <c r="K3" s="152"/>
      <c r="L3" s="152"/>
      <c r="M3" s="16"/>
      <c r="N3" s="152"/>
      <c r="O3" s="152"/>
    </row>
    <row r="4" spans="1:15">
      <c r="G4" s="4" t="s">
        <v>3</v>
      </c>
      <c r="H4" s="3"/>
      <c r="I4" s="22"/>
      <c r="J4" s="152" t="s">
        <v>4</v>
      </c>
      <c r="K4" s="152"/>
      <c r="L4" s="152"/>
      <c r="M4" s="16"/>
      <c r="N4" s="152"/>
      <c r="O4" s="152"/>
    </row>
    <row r="5" spans="1:15">
      <c r="H5" s="3"/>
      <c r="I5" s="22"/>
      <c r="J5" s="152" t="s">
        <v>5</v>
      </c>
      <c r="K5" s="152"/>
      <c r="L5" s="152"/>
      <c r="M5" s="16"/>
      <c r="N5" s="152"/>
      <c r="O5" s="152"/>
    </row>
    <row r="6" spans="1:15" ht="6" customHeight="1">
      <c r="H6" s="3"/>
      <c r="I6" s="22"/>
      <c r="J6" s="152"/>
      <c r="K6" s="152"/>
      <c r="L6" s="152"/>
      <c r="M6" s="16"/>
      <c r="N6" s="152"/>
      <c r="O6" s="152"/>
    </row>
    <row r="7" spans="1:15" ht="30" customHeight="1">
      <c r="A7" s="444" t="s">
        <v>6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445" t="s">
        <v>7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16"/>
    </row>
    <row r="10" spans="1:15">
      <c r="A10" s="446" t="s">
        <v>8</v>
      </c>
      <c r="B10" s="446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16"/>
    </row>
    <row r="11" spans="1:15" ht="7.5" customHeight="1">
      <c r="A11" s="28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6"/>
    </row>
    <row r="12" spans="1:15" ht="15.75" customHeight="1">
      <c r="A12" s="28"/>
      <c r="B12" s="152"/>
      <c r="C12" s="152"/>
      <c r="D12" s="152"/>
      <c r="E12" s="152"/>
      <c r="F12" s="152"/>
      <c r="G12" s="447" t="s">
        <v>9</v>
      </c>
      <c r="H12" s="447"/>
      <c r="I12" s="447"/>
      <c r="J12" s="447"/>
      <c r="K12" s="447"/>
      <c r="L12" s="152"/>
      <c r="M12" s="16"/>
    </row>
    <row r="13" spans="1:15" ht="15.75" customHeight="1">
      <c r="A13" s="448" t="s">
        <v>10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16"/>
    </row>
    <row r="14" spans="1:15" ht="12" customHeight="1">
      <c r="G14" s="449" t="s">
        <v>335</v>
      </c>
      <c r="H14" s="449"/>
      <c r="I14" s="449"/>
      <c r="J14" s="449"/>
      <c r="K14" s="449"/>
      <c r="M14" s="16"/>
    </row>
    <row r="15" spans="1:15">
      <c r="G15" s="446" t="s">
        <v>11</v>
      </c>
      <c r="H15" s="446"/>
      <c r="I15" s="446"/>
      <c r="J15" s="446"/>
      <c r="K15" s="446"/>
    </row>
    <row r="16" spans="1:15" ht="15.75" customHeight="1">
      <c r="B16" s="448" t="s">
        <v>12</v>
      </c>
      <c r="C16" s="448"/>
      <c r="D16" s="448"/>
      <c r="E16" s="448"/>
      <c r="F16" s="448"/>
      <c r="G16" s="448"/>
      <c r="H16" s="448"/>
      <c r="I16" s="448"/>
      <c r="J16" s="448"/>
      <c r="K16" s="448"/>
      <c r="L16" s="448"/>
    </row>
    <row r="17" spans="1:13" ht="7.5" customHeight="1"/>
    <row r="18" spans="1:13">
      <c r="G18" s="449" t="s">
        <v>497</v>
      </c>
      <c r="H18" s="449"/>
      <c r="I18" s="449"/>
      <c r="J18" s="449"/>
      <c r="K18" s="449"/>
    </row>
    <row r="19" spans="1:13">
      <c r="G19" s="450" t="s">
        <v>13</v>
      </c>
      <c r="H19" s="450"/>
      <c r="I19" s="450"/>
      <c r="J19" s="450"/>
      <c r="K19" s="450"/>
    </row>
    <row r="20" spans="1:13" ht="6.75" customHeight="1">
      <c r="G20" s="152"/>
      <c r="H20" s="152"/>
      <c r="I20" s="152"/>
      <c r="J20" s="152"/>
      <c r="K20" s="152"/>
    </row>
    <row r="21" spans="1:13">
      <c r="B21" s="22"/>
      <c r="C21" s="22"/>
      <c r="D21" s="22"/>
      <c r="E21" s="451" t="s">
        <v>14</v>
      </c>
      <c r="F21" s="451"/>
      <c r="G21" s="451"/>
      <c r="H21" s="451"/>
      <c r="I21" s="451"/>
      <c r="J21" s="451"/>
      <c r="K21" s="451"/>
      <c r="L21" s="22"/>
    </row>
    <row r="22" spans="1:13" ht="15" customHeight="1">
      <c r="A22" s="443" t="s">
        <v>15</v>
      </c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30"/>
    </row>
    <row r="23" spans="1:13">
      <c r="F23" s="36"/>
      <c r="J23" s="5"/>
      <c r="K23" s="13"/>
      <c r="L23" s="6" t="s">
        <v>16</v>
      </c>
      <c r="M23" s="30"/>
    </row>
    <row r="24" spans="1:13">
      <c r="F24" s="36"/>
      <c r="J24" s="31" t="s">
        <v>17</v>
      </c>
      <c r="K24" s="23"/>
      <c r="L24" s="32"/>
      <c r="M24" s="30"/>
    </row>
    <row r="25" spans="1:13">
      <c r="E25" s="152"/>
      <c r="F25" s="151"/>
      <c r="I25" s="34"/>
      <c r="J25" s="34"/>
      <c r="K25" s="35" t="s">
        <v>18</v>
      </c>
      <c r="L25" s="32"/>
      <c r="M25" s="30"/>
    </row>
    <row r="26" spans="1:13">
      <c r="A26" s="452" t="s">
        <v>19</v>
      </c>
      <c r="B26" s="452"/>
      <c r="C26" s="452"/>
      <c r="D26" s="452"/>
      <c r="E26" s="452"/>
      <c r="F26" s="452"/>
      <c r="G26" s="452"/>
      <c r="H26" s="452"/>
      <c r="I26" s="452"/>
      <c r="K26" s="35" t="s">
        <v>20</v>
      </c>
      <c r="L26" s="37" t="s">
        <v>21</v>
      </c>
      <c r="M26" s="30"/>
    </row>
    <row r="27" spans="1:13" ht="29.1" customHeight="1">
      <c r="A27" s="452" t="s">
        <v>22</v>
      </c>
      <c r="B27" s="452"/>
      <c r="C27" s="452"/>
      <c r="D27" s="452"/>
      <c r="E27" s="452"/>
      <c r="F27" s="452"/>
      <c r="G27" s="452"/>
      <c r="H27" s="452"/>
      <c r="I27" s="452"/>
      <c r="J27" s="149" t="s">
        <v>23</v>
      </c>
      <c r="K27" s="113" t="s">
        <v>24</v>
      </c>
      <c r="L27" s="32"/>
      <c r="M27" s="30"/>
    </row>
    <row r="28" spans="1:13">
      <c r="F28" s="36"/>
      <c r="G28" s="39" t="s">
        <v>25</v>
      </c>
      <c r="H28" s="102" t="s">
        <v>246</v>
      </c>
      <c r="I28" s="103"/>
      <c r="J28" s="42"/>
      <c r="K28" s="32"/>
      <c r="L28" s="32"/>
      <c r="M28" s="30"/>
    </row>
    <row r="29" spans="1:13">
      <c r="F29" s="36"/>
      <c r="G29" s="453" t="s">
        <v>27</v>
      </c>
      <c r="H29" s="453"/>
      <c r="I29" s="114" t="s">
        <v>28</v>
      </c>
      <c r="J29" s="43" t="s">
        <v>29</v>
      </c>
      <c r="K29" s="32" t="s">
        <v>30</v>
      </c>
      <c r="L29" s="32" t="s">
        <v>31</v>
      </c>
      <c r="M29" s="30"/>
    </row>
    <row r="30" spans="1:13">
      <c r="A30" s="454" t="s">
        <v>247</v>
      </c>
      <c r="B30" s="454"/>
      <c r="C30" s="454"/>
      <c r="D30" s="454"/>
      <c r="E30" s="454"/>
      <c r="F30" s="454"/>
      <c r="G30" s="454"/>
      <c r="H30" s="454"/>
      <c r="I30" s="454"/>
      <c r="J30" s="44"/>
      <c r="K30" s="44"/>
      <c r="L30" s="45" t="s">
        <v>33</v>
      </c>
      <c r="M30" s="46"/>
    </row>
    <row r="31" spans="1:13" ht="27" customHeight="1">
      <c r="A31" s="455" t="s">
        <v>34</v>
      </c>
      <c r="B31" s="456"/>
      <c r="C31" s="456"/>
      <c r="D31" s="456"/>
      <c r="E31" s="456"/>
      <c r="F31" s="456"/>
      <c r="G31" s="459" t="s">
        <v>35</v>
      </c>
      <c r="H31" s="461" t="s">
        <v>36</v>
      </c>
      <c r="I31" s="463" t="s">
        <v>37</v>
      </c>
      <c r="J31" s="464"/>
      <c r="K31" s="469" t="s">
        <v>38</v>
      </c>
      <c r="L31" s="471" t="s">
        <v>39</v>
      </c>
      <c r="M31" s="46"/>
    </row>
    <row r="32" spans="1:13" ht="58.5" customHeight="1">
      <c r="A32" s="457"/>
      <c r="B32" s="458"/>
      <c r="C32" s="458"/>
      <c r="D32" s="458"/>
      <c r="E32" s="458"/>
      <c r="F32" s="458"/>
      <c r="G32" s="460"/>
      <c r="H32" s="462"/>
      <c r="I32" s="47" t="s">
        <v>40</v>
      </c>
      <c r="J32" s="48" t="s">
        <v>41</v>
      </c>
      <c r="K32" s="470"/>
      <c r="L32" s="472"/>
    </row>
    <row r="33" spans="1:15">
      <c r="A33" s="473" t="s">
        <v>42</v>
      </c>
      <c r="B33" s="474"/>
      <c r="C33" s="474"/>
      <c r="D33" s="474"/>
      <c r="E33" s="474"/>
      <c r="F33" s="475"/>
      <c r="G33" s="7">
        <v>2</v>
      </c>
      <c r="H33" s="8">
        <v>3</v>
      </c>
      <c r="I33" s="9" t="s">
        <v>43</v>
      </c>
      <c r="J33" s="10" t="s">
        <v>24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5">
        <f>SUM(I35+I46+I65+I86+I93+I113+I139+I158+I168)</f>
        <v>57140</v>
      </c>
      <c r="J34" s="115">
        <f>SUM(J35+J46+J65+J86+J93+J113+J139+J158+J168)</f>
        <v>57140</v>
      </c>
      <c r="K34" s="116">
        <f>SUM(K35+K46+K65+K86+K93+K113+K139+K158+K168)</f>
        <v>57140</v>
      </c>
      <c r="L34" s="115">
        <f>SUM(L35+L46+L65+L86+L93+L113+L139+L158+L168)</f>
        <v>57140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5">
        <f>SUM(I36+I42)</f>
        <v>57140</v>
      </c>
      <c r="J35" s="115">
        <f>SUM(J36+J42)</f>
        <v>57140</v>
      </c>
      <c r="K35" s="117">
        <f>SUM(K36+K42)</f>
        <v>57140</v>
      </c>
      <c r="L35" s="118">
        <f>SUM(L36+L42)</f>
        <v>57140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5">
        <f>SUM(I37)</f>
        <v>56340</v>
      </c>
      <c r="J36" s="115">
        <f>SUM(J37)</f>
        <v>56340</v>
      </c>
      <c r="K36" s="116">
        <f>SUM(K37)</f>
        <v>56340</v>
      </c>
      <c r="L36" s="115">
        <f>SUM(L37)</f>
        <v>56340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5">
        <f>SUM(I38+I40)</f>
        <v>56340</v>
      </c>
      <c r="J37" s="115">
        <f t="shared" ref="J37:L38" si="0">SUM(J38)</f>
        <v>56340</v>
      </c>
      <c r="K37" s="115">
        <f t="shared" si="0"/>
        <v>56340</v>
      </c>
      <c r="L37" s="115">
        <f t="shared" si="0"/>
        <v>56340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6">
        <f>SUM(I39)</f>
        <v>56340</v>
      </c>
      <c r="J38" s="116">
        <f t="shared" si="0"/>
        <v>56340</v>
      </c>
      <c r="K38" s="116">
        <f t="shared" si="0"/>
        <v>56340</v>
      </c>
      <c r="L38" s="116">
        <f t="shared" si="0"/>
        <v>56340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19">
        <v>56340</v>
      </c>
      <c r="J39" s="120">
        <v>56340</v>
      </c>
      <c r="K39" s="120">
        <v>56340</v>
      </c>
      <c r="L39" s="120">
        <v>56340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6">
        <f t="shared" ref="I42:L44" si="1">I43</f>
        <v>800</v>
      </c>
      <c r="J42" s="115">
        <f t="shared" si="1"/>
        <v>800</v>
      </c>
      <c r="K42" s="116">
        <f t="shared" si="1"/>
        <v>800</v>
      </c>
      <c r="L42" s="115">
        <f t="shared" si="1"/>
        <v>800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6">
        <f t="shared" si="1"/>
        <v>800</v>
      </c>
      <c r="J43" s="115">
        <f t="shared" si="1"/>
        <v>800</v>
      </c>
      <c r="K43" s="115">
        <f t="shared" si="1"/>
        <v>800</v>
      </c>
      <c r="L43" s="115">
        <f t="shared" si="1"/>
        <v>800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5">
        <f t="shared" si="1"/>
        <v>800</v>
      </c>
      <c r="J44" s="115">
        <f t="shared" si="1"/>
        <v>800</v>
      </c>
      <c r="K44" s="115">
        <f t="shared" si="1"/>
        <v>800</v>
      </c>
      <c r="L44" s="115">
        <f t="shared" si="1"/>
        <v>800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1">
        <v>800</v>
      </c>
      <c r="J45" s="120">
        <v>800</v>
      </c>
      <c r="K45" s="120">
        <v>800</v>
      </c>
      <c r="L45" s="120">
        <v>800</v>
      </c>
    </row>
    <row r="46" spans="1:15" hidden="1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2">
        <f t="shared" ref="I46:L48" si="2">I47</f>
        <v>0</v>
      </c>
      <c r="J46" s="123">
        <f t="shared" si="2"/>
        <v>0</v>
      </c>
      <c r="K46" s="122">
        <f t="shared" si="2"/>
        <v>0</v>
      </c>
      <c r="L46" s="122">
        <f t="shared" si="2"/>
        <v>0</v>
      </c>
    </row>
    <row r="47" spans="1:15" hidden="1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5">
        <f t="shared" si="2"/>
        <v>0</v>
      </c>
      <c r="J47" s="116">
        <f t="shared" si="2"/>
        <v>0</v>
      </c>
      <c r="K47" s="115">
        <f t="shared" si="2"/>
        <v>0</v>
      </c>
      <c r="L47" s="116">
        <f t="shared" si="2"/>
        <v>0</v>
      </c>
    </row>
    <row r="48" spans="1:15" hidden="1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5">
        <f t="shared" si="2"/>
        <v>0</v>
      </c>
      <c r="J48" s="116">
        <f t="shared" si="2"/>
        <v>0</v>
      </c>
      <c r="K48" s="118">
        <f t="shared" si="2"/>
        <v>0</v>
      </c>
      <c r="L48" s="118">
        <f t="shared" si="2"/>
        <v>0</v>
      </c>
    </row>
    <row r="49" spans="1:12" hidden="1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4">
        <f>SUM(I50:I64)</f>
        <v>0</v>
      </c>
      <c r="J49" s="124">
        <f>SUM(J50:J64)</f>
        <v>0</v>
      </c>
      <c r="K49" s="125">
        <f>SUM(K50:K64)</f>
        <v>0</v>
      </c>
      <c r="L49" s="125">
        <f>SUM(L50:L64)</f>
        <v>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1">
        <v>0</v>
      </c>
      <c r="J59" s="120">
        <v>0</v>
      </c>
      <c r="K59" s="120">
        <v>0</v>
      </c>
      <c r="L59" s="120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1">
        <v>0</v>
      </c>
      <c r="J64" s="120">
        <v>0</v>
      </c>
      <c r="K64" s="120">
        <v>0</v>
      </c>
      <c r="L64" s="120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0">
        <f>SUM(I34+I184)</f>
        <v>57140</v>
      </c>
      <c r="J368" s="130">
        <f>SUM(J34+J184)</f>
        <v>57140</v>
      </c>
      <c r="K368" s="130">
        <f>SUM(K34+K184)</f>
        <v>57140</v>
      </c>
      <c r="L368" s="130">
        <f>SUM(L34+L184)</f>
        <v>57140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5"/>
      <c r="B370" s="155"/>
      <c r="C370" s="155"/>
      <c r="D370" s="466" t="s">
        <v>230</v>
      </c>
      <c r="E370" s="466"/>
      <c r="F370" s="466"/>
      <c r="G370" s="466"/>
      <c r="H370" s="153"/>
      <c r="I370" s="111"/>
      <c r="J370" s="109"/>
      <c r="K370" s="466" t="s">
        <v>231</v>
      </c>
      <c r="L370" s="466"/>
    </row>
    <row r="371" spans="1:12" ht="18.75" customHeight="1">
      <c r="A371" s="154" t="s">
        <v>232</v>
      </c>
      <c r="B371" s="154"/>
      <c r="C371" s="154"/>
      <c r="D371" s="154"/>
      <c r="E371" s="154"/>
      <c r="F371" s="154"/>
      <c r="G371" s="154"/>
      <c r="I371" s="148" t="s">
        <v>233</v>
      </c>
      <c r="K371" s="468" t="s">
        <v>234</v>
      </c>
      <c r="L371" s="468"/>
    </row>
    <row r="372" spans="1:12" ht="7.5" customHeight="1">
      <c r="D372" s="147"/>
      <c r="I372" s="14"/>
      <c r="K372" s="14"/>
      <c r="L372" s="14"/>
    </row>
    <row r="373" spans="1:12" ht="28.5" customHeight="1">
      <c r="A373" s="155"/>
      <c r="B373" s="155"/>
      <c r="C373" s="155"/>
      <c r="D373" s="465" t="s">
        <v>489</v>
      </c>
      <c r="E373" s="465"/>
      <c r="F373" s="465"/>
      <c r="G373" s="465"/>
      <c r="I373" s="14"/>
      <c r="K373" s="466" t="s">
        <v>236</v>
      </c>
      <c r="L373" s="466"/>
    </row>
    <row r="374" spans="1:12" ht="24.75" customHeight="1">
      <c r="A374" s="467" t="s">
        <v>237</v>
      </c>
      <c r="B374" s="467"/>
      <c r="C374" s="467"/>
      <c r="D374" s="467"/>
      <c r="E374" s="467"/>
      <c r="F374" s="467"/>
      <c r="G374" s="467"/>
      <c r="H374" s="150"/>
      <c r="I374" s="15" t="s">
        <v>233</v>
      </c>
      <c r="K374" s="468" t="s">
        <v>234</v>
      </c>
      <c r="L374" s="468"/>
    </row>
  </sheetData>
  <mergeCells count="30"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70866141732283472" right="3.937007874015748E-2" top="3.937007874015748E-2" bottom="3.937007874015748E-2" header="0" footer="0"/>
  <pageSetup paperSize="9"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DF9AC-E8EC-4453-9911-98A31FD4E59D}">
  <sheetPr>
    <pageSetUpPr fitToPage="1"/>
  </sheetPr>
  <dimension ref="A1:S374"/>
  <sheetViews>
    <sheetView topLeftCell="A33" workbookViewId="0">
      <selection activeCell="G15" sqref="G15:K15"/>
    </sheetView>
  </sheetViews>
  <sheetFormatPr defaultRowHeight="15"/>
  <cols>
    <col min="1" max="4" width="2" style="36" customWidth="1"/>
    <col min="5" max="5" width="2.140625" style="36" customWidth="1"/>
    <col min="6" max="6" width="3" style="150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2" t="s">
        <v>0</v>
      </c>
      <c r="K1" s="152"/>
      <c r="L1" s="152"/>
      <c r="M1" s="16"/>
      <c r="N1" s="152"/>
      <c r="O1" s="152"/>
    </row>
    <row r="2" spans="1:15">
      <c r="H2" s="3"/>
      <c r="I2" s="22"/>
      <c r="J2" s="152" t="s">
        <v>1</v>
      </c>
      <c r="K2" s="152"/>
      <c r="L2" s="152"/>
      <c r="M2" s="16"/>
      <c r="N2" s="152"/>
      <c r="O2" s="152"/>
    </row>
    <row r="3" spans="1:15">
      <c r="H3" s="23"/>
      <c r="I3" s="3"/>
      <c r="J3" s="152" t="s">
        <v>2</v>
      </c>
      <c r="K3" s="152"/>
      <c r="L3" s="152"/>
      <c r="M3" s="16"/>
      <c r="N3" s="152"/>
      <c r="O3" s="152"/>
    </row>
    <row r="4" spans="1:15">
      <c r="G4" s="4" t="s">
        <v>3</v>
      </c>
      <c r="H4" s="3"/>
      <c r="I4" s="22"/>
      <c r="J4" s="152" t="s">
        <v>4</v>
      </c>
      <c r="K4" s="152"/>
      <c r="L4" s="152"/>
      <c r="M4" s="16"/>
      <c r="N4" s="152"/>
      <c r="O4" s="152"/>
    </row>
    <row r="5" spans="1:15">
      <c r="H5" s="3"/>
      <c r="I5" s="22"/>
      <c r="J5" s="152" t="s">
        <v>5</v>
      </c>
      <c r="K5" s="152"/>
      <c r="L5" s="152"/>
      <c r="M5" s="16"/>
      <c r="N5" s="152"/>
      <c r="O5" s="152"/>
    </row>
    <row r="6" spans="1:15" ht="6" customHeight="1">
      <c r="H6" s="3"/>
      <c r="I6" s="22"/>
      <c r="J6" s="152"/>
      <c r="K6" s="152"/>
      <c r="L6" s="152"/>
      <c r="M6" s="16"/>
      <c r="N6" s="152"/>
      <c r="O6" s="152"/>
    </row>
    <row r="7" spans="1:15" ht="30" customHeight="1">
      <c r="A7" s="444" t="s">
        <v>6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445" t="s">
        <v>7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16"/>
    </row>
    <row r="10" spans="1:15">
      <c r="A10" s="446" t="s">
        <v>8</v>
      </c>
      <c r="B10" s="446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16"/>
    </row>
    <row r="11" spans="1:15" ht="7.5" customHeight="1">
      <c r="A11" s="28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6"/>
    </row>
    <row r="12" spans="1:15" ht="15.75" customHeight="1">
      <c r="A12" s="28"/>
      <c r="B12" s="152"/>
      <c r="C12" s="152"/>
      <c r="D12" s="152"/>
      <c r="E12" s="152"/>
      <c r="F12" s="152"/>
      <c r="G12" s="447" t="s">
        <v>9</v>
      </c>
      <c r="H12" s="447"/>
      <c r="I12" s="447"/>
      <c r="J12" s="447"/>
      <c r="K12" s="447"/>
      <c r="L12" s="152"/>
      <c r="M12" s="16"/>
    </row>
    <row r="13" spans="1:15" ht="15.75" customHeight="1">
      <c r="A13" s="448" t="s">
        <v>10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16"/>
    </row>
    <row r="14" spans="1:15" ht="12" customHeight="1">
      <c r="G14" s="449" t="s">
        <v>335</v>
      </c>
      <c r="H14" s="449"/>
      <c r="I14" s="449"/>
      <c r="J14" s="449"/>
      <c r="K14" s="449"/>
      <c r="M14" s="16"/>
    </row>
    <row r="15" spans="1:15">
      <c r="G15" s="446" t="s">
        <v>11</v>
      </c>
      <c r="H15" s="446"/>
      <c r="I15" s="446"/>
      <c r="J15" s="446"/>
      <c r="K15" s="446"/>
    </row>
    <row r="16" spans="1:15" ht="15.75" customHeight="1">
      <c r="B16" s="448" t="s">
        <v>12</v>
      </c>
      <c r="C16" s="448"/>
      <c r="D16" s="448"/>
      <c r="E16" s="448"/>
      <c r="F16" s="448"/>
      <c r="G16" s="448"/>
      <c r="H16" s="448"/>
      <c r="I16" s="448"/>
      <c r="J16" s="448"/>
      <c r="K16" s="448"/>
      <c r="L16" s="448"/>
    </row>
    <row r="17" spans="1:13" ht="7.5" customHeight="1"/>
    <row r="18" spans="1:13">
      <c r="G18" s="449" t="s">
        <v>497</v>
      </c>
      <c r="H18" s="449"/>
      <c r="I18" s="449"/>
      <c r="J18" s="449"/>
      <c r="K18" s="449"/>
    </row>
    <row r="19" spans="1:13">
      <c r="G19" s="450" t="s">
        <v>13</v>
      </c>
      <c r="H19" s="450"/>
      <c r="I19" s="450"/>
      <c r="J19" s="450"/>
      <c r="K19" s="450"/>
    </row>
    <row r="20" spans="1:13" ht="6.75" customHeight="1">
      <c r="G20" s="152"/>
      <c r="H20" s="152"/>
      <c r="I20" s="152"/>
      <c r="J20" s="152"/>
      <c r="K20" s="152"/>
    </row>
    <row r="21" spans="1:13">
      <c r="B21" s="22"/>
      <c r="C21" s="22"/>
      <c r="D21" s="22"/>
      <c r="E21" s="451" t="s">
        <v>14</v>
      </c>
      <c r="F21" s="451"/>
      <c r="G21" s="451"/>
      <c r="H21" s="451"/>
      <c r="I21" s="451"/>
      <c r="J21" s="451"/>
      <c r="K21" s="451"/>
      <c r="L21" s="22"/>
    </row>
    <row r="22" spans="1:13" ht="15" customHeight="1">
      <c r="A22" s="443" t="s">
        <v>15</v>
      </c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30"/>
    </row>
    <row r="23" spans="1:13">
      <c r="F23" s="36"/>
      <c r="J23" s="5"/>
      <c r="K23" s="13"/>
      <c r="L23" s="6" t="s">
        <v>16</v>
      </c>
      <c r="M23" s="30"/>
    </row>
    <row r="24" spans="1:13">
      <c r="F24" s="36"/>
      <c r="J24" s="31" t="s">
        <v>17</v>
      </c>
      <c r="K24" s="23"/>
      <c r="L24" s="32"/>
      <c r="M24" s="30"/>
    </row>
    <row r="25" spans="1:13">
      <c r="E25" s="152"/>
      <c r="F25" s="151"/>
      <c r="I25" s="34"/>
      <c r="J25" s="34"/>
      <c r="K25" s="35" t="s">
        <v>18</v>
      </c>
      <c r="L25" s="32"/>
      <c r="M25" s="30"/>
    </row>
    <row r="26" spans="1:13">
      <c r="A26" s="452" t="s">
        <v>248</v>
      </c>
      <c r="B26" s="452"/>
      <c r="C26" s="452"/>
      <c r="D26" s="452"/>
      <c r="E26" s="452"/>
      <c r="F26" s="452"/>
      <c r="G26" s="452"/>
      <c r="H26" s="452"/>
      <c r="I26" s="452"/>
      <c r="K26" s="35" t="s">
        <v>20</v>
      </c>
      <c r="L26" s="37" t="s">
        <v>21</v>
      </c>
      <c r="M26" s="30"/>
    </row>
    <row r="27" spans="1:13" ht="29.1" customHeight="1">
      <c r="A27" s="452" t="s">
        <v>22</v>
      </c>
      <c r="B27" s="452"/>
      <c r="C27" s="452"/>
      <c r="D27" s="452"/>
      <c r="E27" s="452"/>
      <c r="F27" s="452"/>
      <c r="G27" s="452"/>
      <c r="H27" s="452"/>
      <c r="I27" s="452"/>
      <c r="J27" s="149" t="s">
        <v>23</v>
      </c>
      <c r="K27" s="113" t="s">
        <v>24</v>
      </c>
      <c r="L27" s="32"/>
      <c r="M27" s="30"/>
    </row>
    <row r="28" spans="1:13">
      <c r="F28" s="36"/>
      <c r="G28" s="39" t="s">
        <v>25</v>
      </c>
      <c r="H28" s="102" t="s">
        <v>246</v>
      </c>
      <c r="I28" s="103"/>
      <c r="J28" s="42"/>
      <c r="K28" s="32"/>
      <c r="L28" s="32"/>
      <c r="M28" s="30"/>
    </row>
    <row r="29" spans="1:13">
      <c r="F29" s="36"/>
      <c r="G29" s="453" t="s">
        <v>27</v>
      </c>
      <c r="H29" s="453"/>
      <c r="I29" s="114" t="s">
        <v>28</v>
      </c>
      <c r="J29" s="43" t="s">
        <v>30</v>
      </c>
      <c r="K29" s="32" t="s">
        <v>31</v>
      </c>
      <c r="L29" s="32" t="s">
        <v>249</v>
      </c>
      <c r="M29" s="30"/>
    </row>
    <row r="30" spans="1:13">
      <c r="A30" s="454" t="s">
        <v>247</v>
      </c>
      <c r="B30" s="454"/>
      <c r="C30" s="454"/>
      <c r="D30" s="454"/>
      <c r="E30" s="454"/>
      <c r="F30" s="454"/>
      <c r="G30" s="454"/>
      <c r="H30" s="454"/>
      <c r="I30" s="454"/>
      <c r="J30" s="44"/>
      <c r="K30" s="44"/>
      <c r="L30" s="45" t="s">
        <v>33</v>
      </c>
      <c r="M30" s="46"/>
    </row>
    <row r="31" spans="1:13" ht="27" customHeight="1">
      <c r="A31" s="455" t="s">
        <v>34</v>
      </c>
      <c r="B31" s="456"/>
      <c r="C31" s="456"/>
      <c r="D31" s="456"/>
      <c r="E31" s="456"/>
      <c r="F31" s="456"/>
      <c r="G31" s="459" t="s">
        <v>35</v>
      </c>
      <c r="H31" s="461" t="s">
        <v>36</v>
      </c>
      <c r="I31" s="463" t="s">
        <v>37</v>
      </c>
      <c r="J31" s="464"/>
      <c r="K31" s="469" t="s">
        <v>38</v>
      </c>
      <c r="L31" s="471" t="s">
        <v>39</v>
      </c>
      <c r="M31" s="46"/>
    </row>
    <row r="32" spans="1:13" ht="58.5" customHeight="1">
      <c r="A32" s="457"/>
      <c r="B32" s="458"/>
      <c r="C32" s="458"/>
      <c r="D32" s="458"/>
      <c r="E32" s="458"/>
      <c r="F32" s="458"/>
      <c r="G32" s="460"/>
      <c r="H32" s="462"/>
      <c r="I32" s="47" t="s">
        <v>40</v>
      </c>
      <c r="J32" s="48" t="s">
        <v>41</v>
      </c>
      <c r="K32" s="470"/>
      <c r="L32" s="472"/>
    </row>
    <row r="33" spans="1:15">
      <c r="A33" s="473" t="s">
        <v>42</v>
      </c>
      <c r="B33" s="474"/>
      <c r="C33" s="474"/>
      <c r="D33" s="474"/>
      <c r="E33" s="474"/>
      <c r="F33" s="475"/>
      <c r="G33" s="7">
        <v>2</v>
      </c>
      <c r="H33" s="8">
        <v>3</v>
      </c>
      <c r="I33" s="9" t="s">
        <v>43</v>
      </c>
      <c r="J33" s="10" t="s">
        <v>24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5">
        <f>SUM(I35+I46+I65+I86+I93+I113+I139+I158+I168)</f>
        <v>471300</v>
      </c>
      <c r="J34" s="115">
        <f>SUM(J35+J46+J65+J86+J93+J113+J139+J158+J168)</f>
        <v>471300</v>
      </c>
      <c r="K34" s="116">
        <f>SUM(K35+K46+K65+K86+K93+K113+K139+K158+K168)</f>
        <v>465271.64999999997</v>
      </c>
      <c r="L34" s="115">
        <f>SUM(L35+L46+L65+L86+L93+L113+L139+L158+L168)</f>
        <v>465271.64999999997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5">
        <f>SUM(I36+I42)</f>
        <v>468000</v>
      </c>
      <c r="J35" s="115">
        <f>SUM(J36+J42)</f>
        <v>468000</v>
      </c>
      <c r="K35" s="117">
        <f>SUM(K36+K42)</f>
        <v>461971.64999999997</v>
      </c>
      <c r="L35" s="118">
        <f>SUM(L36+L42)</f>
        <v>461971.64999999997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5">
        <f>SUM(I37)</f>
        <v>461400</v>
      </c>
      <c r="J36" s="115">
        <f>SUM(J37)</f>
        <v>461400</v>
      </c>
      <c r="K36" s="116">
        <f>SUM(K37)</f>
        <v>455451.18</v>
      </c>
      <c r="L36" s="115">
        <f>SUM(L37)</f>
        <v>455451.18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5">
        <f>SUM(I38+I40)</f>
        <v>461400</v>
      </c>
      <c r="J37" s="115">
        <f t="shared" ref="J37:L38" si="0">SUM(J38)</f>
        <v>461400</v>
      </c>
      <c r="K37" s="115">
        <f t="shared" si="0"/>
        <v>455451.18</v>
      </c>
      <c r="L37" s="115">
        <f t="shared" si="0"/>
        <v>455451.18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6">
        <f>SUM(I39)</f>
        <v>461400</v>
      </c>
      <c r="J38" s="116">
        <f t="shared" si="0"/>
        <v>461400</v>
      </c>
      <c r="K38" s="116">
        <f t="shared" si="0"/>
        <v>455451.18</v>
      </c>
      <c r="L38" s="116">
        <f t="shared" si="0"/>
        <v>455451.18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19">
        <v>461400</v>
      </c>
      <c r="J39" s="120">
        <v>461400</v>
      </c>
      <c r="K39" s="120">
        <v>455451.18</v>
      </c>
      <c r="L39" s="120">
        <v>455451.18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6">
        <f t="shared" ref="I42:L44" si="1">I43</f>
        <v>6600</v>
      </c>
      <c r="J42" s="115">
        <f t="shared" si="1"/>
        <v>6600</v>
      </c>
      <c r="K42" s="116">
        <f t="shared" si="1"/>
        <v>6520.47</v>
      </c>
      <c r="L42" s="115">
        <f t="shared" si="1"/>
        <v>6520.47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6">
        <f t="shared" si="1"/>
        <v>6600</v>
      </c>
      <c r="J43" s="115">
        <f t="shared" si="1"/>
        <v>6600</v>
      </c>
      <c r="K43" s="115">
        <f t="shared" si="1"/>
        <v>6520.47</v>
      </c>
      <c r="L43" s="115">
        <f t="shared" si="1"/>
        <v>6520.47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5">
        <f t="shared" si="1"/>
        <v>6600</v>
      </c>
      <c r="J44" s="115">
        <f t="shared" si="1"/>
        <v>6600</v>
      </c>
      <c r="K44" s="115">
        <f t="shared" si="1"/>
        <v>6520.47</v>
      </c>
      <c r="L44" s="115">
        <f t="shared" si="1"/>
        <v>6520.47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1">
        <v>6600</v>
      </c>
      <c r="J45" s="120">
        <v>6600</v>
      </c>
      <c r="K45" s="120">
        <v>6520.47</v>
      </c>
      <c r="L45" s="120">
        <v>6520.47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2">
        <f t="shared" ref="I46:L48" si="2">I47</f>
        <v>3300</v>
      </c>
      <c r="J46" s="123">
        <f t="shared" si="2"/>
        <v>3300</v>
      </c>
      <c r="K46" s="122">
        <f t="shared" si="2"/>
        <v>3300</v>
      </c>
      <c r="L46" s="122">
        <f t="shared" si="2"/>
        <v>3300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5">
        <f t="shared" si="2"/>
        <v>3300</v>
      </c>
      <c r="J47" s="116">
        <f t="shared" si="2"/>
        <v>3300</v>
      </c>
      <c r="K47" s="115">
        <f t="shared" si="2"/>
        <v>3300</v>
      </c>
      <c r="L47" s="116">
        <f t="shared" si="2"/>
        <v>3300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5">
        <f t="shared" si="2"/>
        <v>3300</v>
      </c>
      <c r="J48" s="116">
        <f t="shared" si="2"/>
        <v>3300</v>
      </c>
      <c r="K48" s="118">
        <f t="shared" si="2"/>
        <v>3300</v>
      </c>
      <c r="L48" s="118">
        <f t="shared" si="2"/>
        <v>3300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4">
        <f>SUM(I50:I64)</f>
        <v>3300</v>
      </c>
      <c r="J49" s="124">
        <f>SUM(J50:J64)</f>
        <v>3300</v>
      </c>
      <c r="K49" s="125">
        <f>SUM(K50:K64)</f>
        <v>3300</v>
      </c>
      <c r="L49" s="125">
        <f>SUM(L50:L64)</f>
        <v>3300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1">
        <v>3300</v>
      </c>
      <c r="J59" s="120">
        <v>3300</v>
      </c>
      <c r="K59" s="120">
        <v>3300</v>
      </c>
      <c r="L59" s="120">
        <v>3300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1">
        <v>0</v>
      </c>
      <c r="J64" s="120">
        <v>0</v>
      </c>
      <c r="K64" s="120">
        <v>0</v>
      </c>
      <c r="L64" s="120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0">
        <f>SUM(I34+I184)</f>
        <v>471300</v>
      </c>
      <c r="J368" s="130">
        <f>SUM(J34+J184)</f>
        <v>471300</v>
      </c>
      <c r="K368" s="130">
        <f>SUM(K34+K184)</f>
        <v>465271.64999999997</v>
      </c>
      <c r="L368" s="130">
        <f>SUM(L34+L184)</f>
        <v>465271.64999999997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5"/>
      <c r="B370" s="155"/>
      <c r="C370" s="155"/>
      <c r="D370" s="466" t="s">
        <v>230</v>
      </c>
      <c r="E370" s="466"/>
      <c r="F370" s="466"/>
      <c r="G370" s="466"/>
      <c r="H370" s="153"/>
      <c r="I370" s="111"/>
      <c r="J370" s="109"/>
      <c r="K370" s="466" t="s">
        <v>231</v>
      </c>
      <c r="L370" s="466"/>
    </row>
    <row r="371" spans="1:12" ht="18.75" customHeight="1">
      <c r="A371" s="154" t="s">
        <v>232</v>
      </c>
      <c r="B371" s="154"/>
      <c r="C371" s="154"/>
      <c r="D371" s="154"/>
      <c r="E371" s="154"/>
      <c r="F371" s="154"/>
      <c r="G371" s="154"/>
      <c r="I371" s="148" t="s">
        <v>233</v>
      </c>
      <c r="K371" s="468" t="s">
        <v>234</v>
      </c>
      <c r="L371" s="468"/>
    </row>
    <row r="372" spans="1:12" ht="6" customHeight="1">
      <c r="D372" s="147"/>
      <c r="I372" s="14"/>
      <c r="K372" s="14"/>
      <c r="L372" s="14"/>
    </row>
    <row r="373" spans="1:12" ht="27" customHeight="1">
      <c r="A373" s="155"/>
      <c r="B373" s="155"/>
      <c r="C373" s="155"/>
      <c r="D373" s="465" t="s">
        <v>494</v>
      </c>
      <c r="E373" s="465"/>
      <c r="F373" s="465"/>
      <c r="G373" s="465"/>
      <c r="I373" s="14"/>
      <c r="K373" s="466" t="s">
        <v>236</v>
      </c>
      <c r="L373" s="466"/>
    </row>
    <row r="374" spans="1:12" ht="24.75" customHeight="1">
      <c r="A374" s="467" t="s">
        <v>237</v>
      </c>
      <c r="B374" s="467"/>
      <c r="C374" s="467"/>
      <c r="D374" s="467"/>
      <c r="E374" s="467"/>
      <c r="F374" s="467"/>
      <c r="G374" s="467"/>
      <c r="H374" s="150"/>
      <c r="I374" s="15" t="s">
        <v>233</v>
      </c>
      <c r="K374" s="468" t="s">
        <v>234</v>
      </c>
      <c r="L374" s="468"/>
    </row>
  </sheetData>
  <mergeCells count="30"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70866141732283472" right="3.937007874015748E-2" top="3.937007874015748E-2" bottom="3.937007874015748E-2" header="0" footer="0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74"/>
  <sheetViews>
    <sheetView topLeftCell="A22" workbookViewId="0">
      <selection activeCell="G19" sqref="G19:K19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4.855468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444" t="s">
        <v>6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445" t="s">
        <v>7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16"/>
    </row>
    <row r="10" spans="1:15">
      <c r="A10" s="446" t="s">
        <v>8</v>
      </c>
      <c r="B10" s="446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447" t="s">
        <v>9</v>
      </c>
      <c r="H12" s="447"/>
      <c r="I12" s="447"/>
      <c r="J12" s="447"/>
      <c r="K12" s="447"/>
      <c r="L12" s="29"/>
      <c r="M12" s="16"/>
    </row>
    <row r="13" spans="1:15" ht="15.75" customHeight="1">
      <c r="A13" s="448" t="s">
        <v>10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16"/>
    </row>
    <row r="14" spans="1:15" ht="12" customHeight="1">
      <c r="G14" s="449" t="s">
        <v>335</v>
      </c>
      <c r="H14" s="449"/>
      <c r="I14" s="449"/>
      <c r="J14" s="449"/>
      <c r="K14" s="449"/>
      <c r="M14" s="16"/>
    </row>
    <row r="15" spans="1:15">
      <c r="G15" s="446" t="s">
        <v>11</v>
      </c>
      <c r="H15" s="446"/>
      <c r="I15" s="446"/>
      <c r="J15" s="446"/>
      <c r="K15" s="446"/>
    </row>
    <row r="16" spans="1:15" ht="15.75" customHeight="1">
      <c r="B16" s="448" t="s">
        <v>12</v>
      </c>
      <c r="C16" s="448"/>
      <c r="D16" s="448"/>
      <c r="E16" s="448"/>
      <c r="F16" s="448"/>
      <c r="G16" s="448"/>
      <c r="H16" s="448"/>
      <c r="I16" s="448"/>
      <c r="J16" s="448"/>
      <c r="K16" s="448"/>
      <c r="L16" s="448"/>
    </row>
    <row r="17" spans="1:13" ht="7.5" customHeight="1"/>
    <row r="18" spans="1:13">
      <c r="G18" s="449" t="s">
        <v>497</v>
      </c>
      <c r="H18" s="449"/>
      <c r="I18" s="449"/>
      <c r="J18" s="449"/>
      <c r="K18" s="449"/>
    </row>
    <row r="19" spans="1:13">
      <c r="G19" s="450" t="s">
        <v>13</v>
      </c>
      <c r="H19" s="450"/>
      <c r="I19" s="450"/>
      <c r="J19" s="450"/>
      <c r="K19" s="450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451" t="s">
        <v>14</v>
      </c>
      <c r="F21" s="451"/>
      <c r="G21" s="451"/>
      <c r="H21" s="451"/>
      <c r="I21" s="451"/>
      <c r="J21" s="451"/>
      <c r="K21" s="451"/>
      <c r="L21" s="22"/>
    </row>
    <row r="22" spans="1:13" ht="15" customHeight="1">
      <c r="A22" s="443" t="s">
        <v>15</v>
      </c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30"/>
    </row>
    <row r="23" spans="1:13">
      <c r="F23" s="19"/>
      <c r="J23" s="5"/>
      <c r="K23" s="13"/>
      <c r="L23" s="6" t="s">
        <v>16</v>
      </c>
      <c r="M23" s="30"/>
    </row>
    <row r="24" spans="1:13">
      <c r="F24" s="19"/>
      <c r="J24" s="31" t="s">
        <v>17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18</v>
      </c>
      <c r="L25" s="32"/>
      <c r="M25" s="30"/>
    </row>
    <row r="26" spans="1:13">
      <c r="A26" s="452" t="s">
        <v>19</v>
      </c>
      <c r="B26" s="452"/>
      <c r="C26" s="452"/>
      <c r="D26" s="452"/>
      <c r="E26" s="452"/>
      <c r="F26" s="452"/>
      <c r="G26" s="452"/>
      <c r="H26" s="452"/>
      <c r="I26" s="452"/>
      <c r="J26" s="36"/>
      <c r="K26" s="35" t="s">
        <v>20</v>
      </c>
      <c r="L26" s="37" t="s">
        <v>21</v>
      </c>
      <c r="M26" s="30"/>
    </row>
    <row r="27" spans="1:13" ht="29.1" customHeight="1">
      <c r="A27" s="452" t="s">
        <v>22</v>
      </c>
      <c r="B27" s="452"/>
      <c r="C27" s="452"/>
      <c r="D27" s="452"/>
      <c r="E27" s="452"/>
      <c r="F27" s="452"/>
      <c r="G27" s="452"/>
      <c r="H27" s="452"/>
      <c r="I27" s="452"/>
      <c r="J27" s="38" t="s">
        <v>23</v>
      </c>
      <c r="K27" s="113" t="s">
        <v>24</v>
      </c>
      <c r="L27" s="32"/>
      <c r="M27" s="30"/>
    </row>
    <row r="28" spans="1:13">
      <c r="D28" s="36"/>
      <c r="E28" s="36"/>
      <c r="F28" s="36"/>
      <c r="G28" s="39" t="s">
        <v>25</v>
      </c>
      <c r="H28" s="40" t="s">
        <v>26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453" t="s">
        <v>27</v>
      </c>
      <c r="H29" s="453"/>
      <c r="I29" s="114" t="s">
        <v>28</v>
      </c>
      <c r="J29" s="43" t="s">
        <v>29</v>
      </c>
      <c r="K29" s="32" t="s">
        <v>30</v>
      </c>
      <c r="L29" s="32" t="s">
        <v>31</v>
      </c>
      <c r="M29" s="30"/>
    </row>
    <row r="30" spans="1:13">
      <c r="A30" s="454" t="s">
        <v>32</v>
      </c>
      <c r="B30" s="454"/>
      <c r="C30" s="454"/>
      <c r="D30" s="454"/>
      <c r="E30" s="454"/>
      <c r="F30" s="454"/>
      <c r="G30" s="454"/>
      <c r="H30" s="454"/>
      <c r="I30" s="454"/>
      <c r="J30" s="44"/>
      <c r="K30" s="44"/>
      <c r="L30" s="45" t="s">
        <v>33</v>
      </c>
      <c r="M30" s="46"/>
    </row>
    <row r="31" spans="1:13" ht="27" customHeight="1">
      <c r="A31" s="455" t="s">
        <v>34</v>
      </c>
      <c r="B31" s="456"/>
      <c r="C31" s="456"/>
      <c r="D31" s="456"/>
      <c r="E31" s="456"/>
      <c r="F31" s="456"/>
      <c r="G31" s="459" t="s">
        <v>35</v>
      </c>
      <c r="H31" s="461" t="s">
        <v>36</v>
      </c>
      <c r="I31" s="463" t="s">
        <v>37</v>
      </c>
      <c r="J31" s="464"/>
      <c r="K31" s="469" t="s">
        <v>38</v>
      </c>
      <c r="L31" s="471" t="s">
        <v>39</v>
      </c>
      <c r="M31" s="46"/>
    </row>
    <row r="32" spans="1:13" ht="58.5" customHeight="1">
      <c r="A32" s="457"/>
      <c r="B32" s="458"/>
      <c r="C32" s="458"/>
      <c r="D32" s="458"/>
      <c r="E32" s="458"/>
      <c r="F32" s="458"/>
      <c r="G32" s="460"/>
      <c r="H32" s="462"/>
      <c r="I32" s="47" t="s">
        <v>40</v>
      </c>
      <c r="J32" s="48" t="s">
        <v>41</v>
      </c>
      <c r="K32" s="470"/>
      <c r="L32" s="472"/>
    </row>
    <row r="33" spans="1:15">
      <c r="A33" s="473" t="s">
        <v>42</v>
      </c>
      <c r="B33" s="474"/>
      <c r="C33" s="474"/>
      <c r="D33" s="474"/>
      <c r="E33" s="474"/>
      <c r="F33" s="475"/>
      <c r="G33" s="7">
        <v>2</v>
      </c>
      <c r="H33" s="8">
        <v>3</v>
      </c>
      <c r="I33" s="9" t="s">
        <v>43</v>
      </c>
      <c r="J33" s="10" t="s">
        <v>24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5">
        <f>SUM(I35+I46+I65+I86+I93+I113+I139+I158+I168)</f>
        <v>75300</v>
      </c>
      <c r="J34" s="115">
        <f>SUM(J35+J46+J65+J86+J93+J113+J139+J158+J168)</f>
        <v>75300</v>
      </c>
      <c r="K34" s="116">
        <f>SUM(K35+K46+K65+K86+K93+K113+K139+K158+K168)</f>
        <v>71981.600000000006</v>
      </c>
      <c r="L34" s="115">
        <f>SUM(L35+L46+L65+L86+L93+L113+L139+L158+L168)</f>
        <v>71981.600000000006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5">
        <f>SUM(I36+I42)</f>
        <v>66800</v>
      </c>
      <c r="J35" s="115">
        <f>SUM(J36+J42)</f>
        <v>66800</v>
      </c>
      <c r="K35" s="117">
        <f>SUM(K36+K42)</f>
        <v>65287.22</v>
      </c>
      <c r="L35" s="118">
        <f>SUM(L36+L42)</f>
        <v>65287.22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5">
        <f>SUM(I37)</f>
        <v>65800</v>
      </c>
      <c r="J36" s="115">
        <f>SUM(J37)</f>
        <v>65800</v>
      </c>
      <c r="K36" s="116">
        <f>SUM(K37)</f>
        <v>64287.22</v>
      </c>
      <c r="L36" s="115">
        <f>SUM(L37)</f>
        <v>64287.22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5">
        <f>SUM(I38+I40)</f>
        <v>65800</v>
      </c>
      <c r="J37" s="115">
        <f t="shared" ref="J37:L38" si="0">SUM(J38)</f>
        <v>65800</v>
      </c>
      <c r="K37" s="115">
        <f t="shared" si="0"/>
        <v>64287.22</v>
      </c>
      <c r="L37" s="115">
        <f t="shared" si="0"/>
        <v>64287.22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6">
        <f>SUM(I39)</f>
        <v>65800</v>
      </c>
      <c r="J38" s="116">
        <f t="shared" si="0"/>
        <v>65800</v>
      </c>
      <c r="K38" s="116">
        <f t="shared" si="0"/>
        <v>64287.22</v>
      </c>
      <c r="L38" s="116">
        <f t="shared" si="0"/>
        <v>64287.22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19">
        <v>65800</v>
      </c>
      <c r="J39" s="120">
        <v>65800</v>
      </c>
      <c r="K39" s="120">
        <v>64287.22</v>
      </c>
      <c r="L39" s="120">
        <v>64287.22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6">
        <f t="shared" ref="I42:L44" si="1">I43</f>
        <v>1000</v>
      </c>
      <c r="J42" s="115">
        <f t="shared" si="1"/>
        <v>1000</v>
      </c>
      <c r="K42" s="116">
        <f t="shared" si="1"/>
        <v>1000</v>
      </c>
      <c r="L42" s="115">
        <f t="shared" si="1"/>
        <v>1000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6">
        <f t="shared" si="1"/>
        <v>1000</v>
      </c>
      <c r="J43" s="115">
        <f t="shared" si="1"/>
        <v>1000</v>
      </c>
      <c r="K43" s="115">
        <f t="shared" si="1"/>
        <v>1000</v>
      </c>
      <c r="L43" s="115">
        <f t="shared" si="1"/>
        <v>1000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5">
        <f t="shared" si="1"/>
        <v>1000</v>
      </c>
      <c r="J44" s="115">
        <f t="shared" si="1"/>
        <v>1000</v>
      </c>
      <c r="K44" s="115">
        <f t="shared" si="1"/>
        <v>1000</v>
      </c>
      <c r="L44" s="115">
        <f t="shared" si="1"/>
        <v>1000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1">
        <v>1000</v>
      </c>
      <c r="J45" s="120">
        <v>1000</v>
      </c>
      <c r="K45" s="120">
        <v>1000</v>
      </c>
      <c r="L45" s="120">
        <v>1000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2">
        <f t="shared" ref="I46:L48" si="2">I47</f>
        <v>8500</v>
      </c>
      <c r="J46" s="123">
        <f t="shared" si="2"/>
        <v>8500</v>
      </c>
      <c r="K46" s="122">
        <f t="shared" si="2"/>
        <v>6694.38</v>
      </c>
      <c r="L46" s="122">
        <f t="shared" si="2"/>
        <v>6694.38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5">
        <f t="shared" si="2"/>
        <v>8500</v>
      </c>
      <c r="J47" s="116">
        <f t="shared" si="2"/>
        <v>8500</v>
      </c>
      <c r="K47" s="115">
        <f t="shared" si="2"/>
        <v>6694.38</v>
      </c>
      <c r="L47" s="116">
        <f t="shared" si="2"/>
        <v>6694.38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5">
        <f t="shared" si="2"/>
        <v>8500</v>
      </c>
      <c r="J48" s="116">
        <f t="shared" si="2"/>
        <v>8500</v>
      </c>
      <c r="K48" s="118">
        <f t="shared" si="2"/>
        <v>6694.38</v>
      </c>
      <c r="L48" s="118">
        <f t="shared" si="2"/>
        <v>6694.38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4">
        <f>SUM(I50:I64)</f>
        <v>8500</v>
      </c>
      <c r="J49" s="124">
        <f>SUM(J50:J64)</f>
        <v>8500</v>
      </c>
      <c r="K49" s="125">
        <f>SUM(K50:K64)</f>
        <v>6694.38</v>
      </c>
      <c r="L49" s="125">
        <f>SUM(L50:L64)</f>
        <v>6694.38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0">
        <v>2000</v>
      </c>
      <c r="J52" s="120">
        <v>2000</v>
      </c>
      <c r="K52" s="120">
        <v>966.63</v>
      </c>
      <c r="L52" s="120">
        <v>966.63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0">
        <v>3000</v>
      </c>
      <c r="J53" s="120">
        <v>3000</v>
      </c>
      <c r="K53" s="120">
        <v>2568.5300000000002</v>
      </c>
      <c r="L53" s="120">
        <v>2568.5300000000002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1">
        <v>200</v>
      </c>
      <c r="J55" s="120">
        <v>200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1">
        <v>1000</v>
      </c>
      <c r="J59" s="120">
        <v>1000</v>
      </c>
      <c r="K59" s="120">
        <v>998.4</v>
      </c>
      <c r="L59" s="120">
        <v>998.4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1">
        <v>100</v>
      </c>
      <c r="J61" s="120">
        <v>100</v>
      </c>
      <c r="K61" s="120">
        <v>0</v>
      </c>
      <c r="L61" s="120">
        <v>0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1">
        <v>1000</v>
      </c>
      <c r="J62" s="120">
        <v>1000</v>
      </c>
      <c r="K62" s="120">
        <v>1000</v>
      </c>
      <c r="L62" s="120">
        <v>1000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1">
        <v>1200</v>
      </c>
      <c r="J64" s="120">
        <v>1200</v>
      </c>
      <c r="K64" s="120">
        <v>1160.82</v>
      </c>
      <c r="L64" s="120">
        <v>1160.82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0">
        <f>SUM(I34+I184)</f>
        <v>75300</v>
      </c>
      <c r="J368" s="130">
        <f>SUM(J34+J184)</f>
        <v>75300</v>
      </c>
      <c r="K368" s="130">
        <f>SUM(K34+K184)</f>
        <v>71981.600000000006</v>
      </c>
      <c r="L368" s="130">
        <f>SUM(L34+L184)</f>
        <v>71981.600000000006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5"/>
      <c r="B370" s="155"/>
      <c r="C370" s="155"/>
      <c r="D370" s="466" t="s">
        <v>230</v>
      </c>
      <c r="E370" s="466"/>
      <c r="F370" s="466"/>
      <c r="G370" s="466"/>
      <c r="H370" s="110"/>
      <c r="I370" s="111"/>
      <c r="J370" s="109"/>
      <c r="K370" s="466" t="s">
        <v>231</v>
      </c>
      <c r="L370" s="466"/>
    </row>
    <row r="371" spans="1:12" ht="18.75" customHeight="1">
      <c r="A371" s="154" t="s">
        <v>232</v>
      </c>
      <c r="B371" s="154"/>
      <c r="C371" s="154"/>
      <c r="D371" s="154"/>
      <c r="E371" s="154"/>
      <c r="F371" s="154"/>
      <c r="G371" s="154"/>
      <c r="H371" s="36"/>
      <c r="I371" s="18" t="s">
        <v>233</v>
      </c>
      <c r="K371" s="468" t="s">
        <v>234</v>
      </c>
      <c r="L371" s="468"/>
    </row>
    <row r="372" spans="1:12" ht="5.25" customHeight="1">
      <c r="D372" s="147"/>
      <c r="I372" s="14"/>
      <c r="K372" s="14"/>
      <c r="L372" s="14"/>
    </row>
    <row r="373" spans="1:12" ht="24" customHeight="1">
      <c r="A373" s="155"/>
      <c r="B373" s="155"/>
      <c r="C373" s="155"/>
      <c r="D373" s="465" t="s">
        <v>489</v>
      </c>
      <c r="E373" s="465"/>
      <c r="F373" s="465"/>
      <c r="G373" s="465"/>
      <c r="I373" s="14"/>
      <c r="K373" s="466" t="s">
        <v>236</v>
      </c>
      <c r="L373" s="466"/>
    </row>
    <row r="374" spans="1:12" ht="24.75" customHeight="1">
      <c r="A374" s="467" t="s">
        <v>237</v>
      </c>
      <c r="B374" s="467"/>
      <c r="C374" s="467"/>
      <c r="D374" s="467"/>
      <c r="E374" s="467"/>
      <c r="F374" s="467"/>
      <c r="G374" s="467"/>
      <c r="H374" s="112"/>
      <c r="I374" s="15" t="s">
        <v>233</v>
      </c>
      <c r="K374" s="468" t="s">
        <v>234</v>
      </c>
      <c r="L374" s="468"/>
    </row>
  </sheetData>
  <sheetProtection formatCells="0" formatColumns="0" formatRows="0" insertColumns="0" insertRows="0" insertHyperlinks="0" deleteColumns="0" deleteRows="0" sort="0" autoFilter="0" pivotTables="0"/>
  <mergeCells count="30"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  <mergeCell ref="A27:I27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A30:I30"/>
    <mergeCell ref="D370:G370"/>
    <mergeCell ref="D373:G373"/>
  </mergeCells>
  <pageMargins left="0.51181102362204722" right="3.937007874015748E-2" top="3.937007874015748E-2" bottom="3.937007874015748E-2" header="0" footer="0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19</vt:i4>
      </vt:variant>
    </vt:vector>
  </HeadingPairs>
  <TitlesOfParts>
    <vt:vector size="19" baseType="lpstr">
      <vt:lpstr>Suvestinė</vt:lpstr>
      <vt:lpstr>Suvestinė SB</vt:lpstr>
      <vt:lpstr>Forma Nr. 2 SB 5123</vt:lpstr>
      <vt:lpstr>Forma Nr. 2 SB 51228</vt:lpstr>
      <vt:lpstr>Forma Nr. 2  SB 91117</vt:lpstr>
      <vt:lpstr>Suvestinė VBD</vt:lpstr>
      <vt:lpstr>Forma Nr 2 VBD 5123</vt:lpstr>
      <vt:lpstr>Forma Nr. 2 VBD 5123 tiksl. dot</vt:lpstr>
      <vt:lpstr>Forma Nr. 2 S 5123</vt:lpstr>
      <vt:lpstr>9 priedas</vt:lpstr>
      <vt:lpstr>Pažyma prie 9 priedo</vt:lpstr>
      <vt:lpstr>Pažyma apie pajamas</vt:lpstr>
      <vt:lpstr>Forma S 7</vt:lpstr>
      <vt:lpstr>Pažyma dėl sukauptų FSpagal sal</vt:lpstr>
      <vt:lpstr>Pažyma dėl sukauptų FS</vt:lpstr>
      <vt:lpstr>Pažyma dėl gautų FS pagal šalt</vt:lpstr>
      <vt:lpstr>Pažyma dėl gautų FS</vt:lpstr>
      <vt:lpstr>Tikslines lesos</vt:lpstr>
      <vt:lpstr>Suvestinė Forma Nr. B-9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Ilona Dotienė</cp:lastModifiedBy>
  <cp:lastPrinted>2023-01-18T10:05:13Z</cp:lastPrinted>
  <dcterms:created xsi:type="dcterms:W3CDTF">2022-03-30T11:04:35Z</dcterms:created>
  <dcterms:modified xsi:type="dcterms:W3CDTF">2023-02-28T08:36:43Z</dcterms:modified>
  <cp:category/>
</cp:coreProperties>
</file>